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15" windowWidth="50535" windowHeight="17310" tabRatio="761"/>
  </bookViews>
  <sheets>
    <sheet name="Hourly_Arrival" sheetId="1" r:id="rId1"/>
    <sheet name="Load_Distribution" sheetId="2" r:id="rId2"/>
    <sheet name="CarsVA_IAT" sheetId="3" r:id="rId3"/>
    <sheet name="CarsMD_IAT" sheetId="4" r:id="rId4"/>
    <sheet name="RideShareVA_IAT" sheetId="5" r:id="rId5"/>
    <sheet name="RideShareMD_IAT" sheetId="6" r:id="rId6"/>
    <sheet name="WaterTaxi_IAT" sheetId="7" r:id="rId7"/>
    <sheet name="Eisenshower_IAT" sheetId="8" r:id="rId8"/>
    <sheet name="VanDorn_IAT" sheetId="9" r:id="rId9"/>
    <sheet name="BranchAve_IAT" sheetId="10" r:id="rId10"/>
  </sheets>
  <calcPr calcId="145621"/>
</workbook>
</file>

<file path=xl/calcChain.xml><?xml version="1.0" encoding="utf-8"?>
<calcChain xmlns="http://schemas.openxmlformats.org/spreadsheetml/2006/main">
  <c r="B29" i="10" l="1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2" i="10"/>
  <c r="B1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2" i="9"/>
  <c r="B1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2" i="8"/>
  <c r="B1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B29" i="7"/>
  <c r="B1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B1" i="6"/>
  <c r="B29" i="5"/>
  <c r="B1" i="5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B29" i="4" l="1"/>
  <c r="B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2" i="3"/>
  <c r="B29" i="3"/>
  <c r="B1" i="3"/>
  <c r="C30" i="1" l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F20" i="1" l="1"/>
  <c r="C19" i="9" s="1"/>
  <c r="D21" i="1"/>
  <c r="M21" i="1" s="1"/>
  <c r="B20" i="7" s="1"/>
  <c r="E29" i="1"/>
  <c r="C28" i="8" s="1"/>
  <c r="F27" i="1"/>
  <c r="C26" i="9" s="1"/>
  <c r="I4" i="1"/>
  <c r="R4" i="1" s="1"/>
  <c r="B3" i="4" s="1"/>
  <c r="H30" i="1"/>
  <c r="L4" i="1"/>
  <c r="U4" i="1" s="1"/>
  <c r="D25" i="1"/>
  <c r="M25" i="1" s="1"/>
  <c r="B24" i="7" s="1"/>
  <c r="D12" i="1"/>
  <c r="M12" i="1" s="1"/>
  <c r="B11" i="7" s="1"/>
  <c r="D24" i="1"/>
  <c r="M24" i="1" s="1"/>
  <c r="B23" i="7" s="1"/>
  <c r="D13" i="1"/>
  <c r="M13" i="1" s="1"/>
  <c r="B12" i="7" s="1"/>
  <c r="J4" i="1"/>
  <c r="S4" i="1" s="1"/>
  <c r="B3" i="5" s="1"/>
  <c r="K14" i="1"/>
  <c r="T14" i="1" s="1"/>
  <c r="B13" i="6" s="1"/>
  <c r="K25" i="1"/>
  <c r="T25" i="1" s="1"/>
  <c r="B24" i="6" s="1"/>
  <c r="K13" i="1"/>
  <c r="T13" i="1" s="1"/>
  <c r="B12" i="6" s="1"/>
  <c r="K24" i="1"/>
  <c r="T24" i="1" s="1"/>
  <c r="B23" i="6" s="1"/>
  <c r="K12" i="1"/>
  <c r="T12" i="1" s="1"/>
  <c r="B11" i="6" s="1"/>
  <c r="K23" i="1"/>
  <c r="T23" i="1" s="1"/>
  <c r="B22" i="6" s="1"/>
  <c r="K11" i="1"/>
  <c r="T11" i="1" s="1"/>
  <c r="B10" i="6" s="1"/>
  <c r="K22" i="1"/>
  <c r="T22" i="1" s="1"/>
  <c r="B21" i="6" s="1"/>
  <c r="K10" i="1"/>
  <c r="T10" i="1" s="1"/>
  <c r="B9" i="6" s="1"/>
  <c r="K21" i="1"/>
  <c r="T21" i="1" s="1"/>
  <c r="B20" i="6" s="1"/>
  <c r="K9" i="1"/>
  <c r="T9" i="1" s="1"/>
  <c r="B8" i="6" s="1"/>
  <c r="K20" i="1"/>
  <c r="T20" i="1" s="1"/>
  <c r="B19" i="6" s="1"/>
  <c r="K8" i="1"/>
  <c r="T8" i="1" s="1"/>
  <c r="B7" i="6" s="1"/>
  <c r="K19" i="1"/>
  <c r="T19" i="1" s="1"/>
  <c r="B18" i="6" s="1"/>
  <c r="K7" i="1"/>
  <c r="T7" i="1" s="1"/>
  <c r="B6" i="6" s="1"/>
  <c r="K30" i="1"/>
  <c r="K18" i="1"/>
  <c r="T18" i="1" s="1"/>
  <c r="B17" i="6" s="1"/>
  <c r="K6" i="1"/>
  <c r="T6" i="1" s="1"/>
  <c r="B5" i="6" s="1"/>
  <c r="K29" i="1"/>
  <c r="T29" i="1" s="1"/>
  <c r="B28" i="6" s="1"/>
  <c r="K17" i="1"/>
  <c r="T17" i="1" s="1"/>
  <c r="B16" i="6" s="1"/>
  <c r="K5" i="1"/>
  <c r="T5" i="1" s="1"/>
  <c r="B4" i="6" s="1"/>
  <c r="K28" i="1"/>
  <c r="T28" i="1" s="1"/>
  <c r="B27" i="6" s="1"/>
  <c r="K16" i="1"/>
  <c r="T16" i="1" s="1"/>
  <c r="B15" i="6" s="1"/>
  <c r="K4" i="1"/>
  <c r="T4" i="1" s="1"/>
  <c r="B3" i="6" s="1"/>
  <c r="K27" i="1"/>
  <c r="T27" i="1" s="1"/>
  <c r="B26" i="6" s="1"/>
  <c r="K15" i="1"/>
  <c r="T15" i="1" s="1"/>
  <c r="B14" i="6" s="1"/>
  <c r="K3" i="1"/>
  <c r="T3" i="1" s="1"/>
  <c r="B2" i="6" s="1"/>
  <c r="K26" i="1"/>
  <c r="T26" i="1" s="1"/>
  <c r="B25" i="6" s="1"/>
  <c r="E14" i="1"/>
  <c r="C13" i="8" s="1"/>
  <c r="D26" i="1"/>
  <c r="M26" i="1" s="1"/>
  <c r="B25" i="7" s="1"/>
  <c r="D27" i="1"/>
  <c r="M27" i="1" s="1"/>
  <c r="B26" i="7" s="1"/>
  <c r="D14" i="1"/>
  <c r="M14" i="1" s="1"/>
  <c r="B13" i="7" s="1"/>
  <c r="D15" i="1"/>
  <c r="M15" i="1" s="1"/>
  <c r="B14" i="7" s="1"/>
  <c r="D16" i="1"/>
  <c r="M16" i="1" s="1"/>
  <c r="B15" i="7" s="1"/>
  <c r="D17" i="1"/>
  <c r="M17" i="1" s="1"/>
  <c r="B16" i="7" s="1"/>
  <c r="D30" i="1"/>
  <c r="F10" i="1"/>
  <c r="C9" i="9" s="1"/>
  <c r="D6" i="1"/>
  <c r="M6" i="1" s="1"/>
  <c r="B5" i="7" s="1"/>
  <c r="F28" i="1"/>
  <c r="C27" i="9" s="1"/>
  <c r="D28" i="1"/>
  <c r="M28" i="1" s="1"/>
  <c r="B27" i="7" s="1"/>
  <c r="E22" i="1"/>
  <c r="C21" i="8" s="1"/>
  <c r="F3" i="1"/>
  <c r="C2" i="9" s="1"/>
  <c r="F15" i="1"/>
  <c r="C14" i="9" s="1"/>
  <c r="E30" i="1"/>
  <c r="F29" i="1"/>
  <c r="C28" i="9" s="1"/>
  <c r="F4" i="1"/>
  <c r="C3" i="9" s="1"/>
  <c r="F16" i="1"/>
  <c r="C15" i="9" s="1"/>
  <c r="F6" i="1"/>
  <c r="C5" i="9" s="1"/>
  <c r="F30" i="1"/>
  <c r="F5" i="1"/>
  <c r="C4" i="9" s="1"/>
  <c r="F7" i="1"/>
  <c r="C6" i="9" s="1"/>
  <c r="L15" i="1"/>
  <c r="U15" i="1" s="1"/>
  <c r="E18" i="1"/>
  <c r="C17" i="8" s="1"/>
  <c r="F8" i="1"/>
  <c r="C7" i="9" s="1"/>
  <c r="E7" i="1"/>
  <c r="C6" i="8" s="1"/>
  <c r="L19" i="1"/>
  <c r="U19" i="1" s="1"/>
  <c r="D29" i="1"/>
  <c r="M29" i="1" s="1"/>
  <c r="B28" i="7" s="1"/>
  <c r="F9" i="1"/>
  <c r="C8" i="9" s="1"/>
  <c r="E6" i="1"/>
  <c r="C5" i="8" s="1"/>
  <c r="F17" i="1"/>
  <c r="C16" i="9" s="1"/>
  <c r="E8" i="1"/>
  <c r="C7" i="8" s="1"/>
  <c r="F18" i="1"/>
  <c r="C17" i="9" s="1"/>
  <c r="L11" i="1"/>
  <c r="U11" i="1" s="1"/>
  <c r="L23" i="1"/>
  <c r="U23" i="1" s="1"/>
  <c r="E19" i="1"/>
  <c r="C18" i="8" s="1"/>
  <c r="F21" i="1"/>
  <c r="C20" i="9" s="1"/>
  <c r="E20" i="1"/>
  <c r="C19" i="8" s="1"/>
  <c r="F22" i="1"/>
  <c r="C21" i="9" s="1"/>
  <c r="E21" i="1"/>
  <c r="C20" i="8" s="1"/>
  <c r="D3" i="1"/>
  <c r="M3" i="1" s="1"/>
  <c r="B2" i="7" s="1"/>
  <c r="D18" i="1"/>
  <c r="M18" i="1" s="1"/>
  <c r="B17" i="7" s="1"/>
  <c r="E23" i="1"/>
  <c r="C22" i="8" s="1"/>
  <c r="D4" i="1"/>
  <c r="M4" i="1" s="1"/>
  <c r="B3" i="7" s="1"/>
  <c r="D22" i="1"/>
  <c r="M22" i="1" s="1"/>
  <c r="B21" i="7" s="1"/>
  <c r="E9" i="1"/>
  <c r="C8" i="8" s="1"/>
  <c r="E24" i="1"/>
  <c r="C23" i="8" s="1"/>
  <c r="F14" i="1"/>
  <c r="C13" i="9" s="1"/>
  <c r="D5" i="1"/>
  <c r="M5" i="1" s="1"/>
  <c r="B4" i="7" s="1"/>
  <c r="D23" i="1"/>
  <c r="M23" i="1" s="1"/>
  <c r="B22" i="7" s="1"/>
  <c r="E10" i="1"/>
  <c r="C9" i="8" s="1"/>
  <c r="E25" i="1"/>
  <c r="C24" i="8" s="1"/>
  <c r="G11" i="1"/>
  <c r="C10" i="10" s="1"/>
  <c r="E11" i="1"/>
  <c r="C10" i="8" s="1"/>
  <c r="E26" i="1"/>
  <c r="C25" i="8" s="1"/>
  <c r="G23" i="1"/>
  <c r="C22" i="10" s="1"/>
  <c r="E13" i="1"/>
  <c r="C12" i="8" s="1"/>
  <c r="D10" i="1"/>
  <c r="M10" i="1" s="1"/>
  <c r="B9" i="7" s="1"/>
  <c r="E12" i="1"/>
  <c r="C11" i="8" s="1"/>
  <c r="I3" i="1"/>
  <c r="R3" i="1" s="1"/>
  <c r="B2" i="4" s="1"/>
  <c r="D11" i="1"/>
  <c r="M11" i="1" s="1"/>
  <c r="B10" i="7" s="1"/>
  <c r="L27" i="1"/>
  <c r="U27" i="1" s="1"/>
  <c r="F26" i="1"/>
  <c r="C25" i="9" s="1"/>
  <c r="F19" i="1"/>
  <c r="C18" i="9" s="1"/>
  <c r="G22" i="1"/>
  <c r="C21" i="10" s="1"/>
  <c r="L7" i="1"/>
  <c r="U7" i="1" s="1"/>
  <c r="G12" i="1"/>
  <c r="C11" i="10" s="1"/>
  <c r="G24" i="1"/>
  <c r="C23" i="10" s="1"/>
  <c r="H8" i="1"/>
  <c r="Q8" i="1" s="1"/>
  <c r="B7" i="3" s="1"/>
  <c r="H20" i="1"/>
  <c r="Q20" i="1" s="1"/>
  <c r="B19" i="3" s="1"/>
  <c r="J3" i="1"/>
  <c r="S3" i="1" s="1"/>
  <c r="B2" i="5" s="1"/>
  <c r="J27" i="1"/>
  <c r="S27" i="1" s="1"/>
  <c r="B26" i="5" s="1"/>
  <c r="J23" i="1"/>
  <c r="S23" i="1" s="1"/>
  <c r="B22" i="5" s="1"/>
  <c r="J19" i="1"/>
  <c r="S19" i="1" s="1"/>
  <c r="B18" i="5" s="1"/>
  <c r="J15" i="1"/>
  <c r="S15" i="1" s="1"/>
  <c r="B14" i="5" s="1"/>
  <c r="J11" i="1"/>
  <c r="S11" i="1" s="1"/>
  <c r="B10" i="5" s="1"/>
  <c r="J7" i="1"/>
  <c r="S7" i="1" s="1"/>
  <c r="B6" i="5" s="1"/>
  <c r="G13" i="1"/>
  <c r="C12" i="10" s="1"/>
  <c r="G25" i="1"/>
  <c r="C24" i="10" s="1"/>
  <c r="H9" i="1"/>
  <c r="Q9" i="1" s="1"/>
  <c r="B8" i="3" s="1"/>
  <c r="H21" i="1"/>
  <c r="Q21" i="1" s="1"/>
  <c r="B20" i="3" s="1"/>
  <c r="L3" i="1"/>
  <c r="U3" i="1" s="1"/>
  <c r="I27" i="1"/>
  <c r="R27" i="1" s="1"/>
  <c r="B26" i="4" s="1"/>
  <c r="I23" i="1"/>
  <c r="R23" i="1" s="1"/>
  <c r="B22" i="4" s="1"/>
  <c r="I19" i="1"/>
  <c r="R19" i="1" s="1"/>
  <c r="B18" i="4" s="1"/>
  <c r="I15" i="1"/>
  <c r="R15" i="1" s="1"/>
  <c r="B14" i="4" s="1"/>
  <c r="I11" i="1"/>
  <c r="R11" i="1" s="1"/>
  <c r="B10" i="4" s="1"/>
  <c r="I7" i="1"/>
  <c r="R7" i="1" s="1"/>
  <c r="B6" i="4" s="1"/>
  <c r="G14" i="1"/>
  <c r="C13" i="10" s="1"/>
  <c r="G26" i="1"/>
  <c r="C25" i="10" s="1"/>
  <c r="H10" i="1"/>
  <c r="Q10" i="1" s="1"/>
  <c r="B9" i="3" s="1"/>
  <c r="H22" i="1"/>
  <c r="Q22" i="1" s="1"/>
  <c r="B21" i="3" s="1"/>
  <c r="L30" i="1"/>
  <c r="L26" i="1"/>
  <c r="U26" i="1" s="1"/>
  <c r="L22" i="1"/>
  <c r="U22" i="1" s="1"/>
  <c r="L18" i="1"/>
  <c r="U18" i="1" s="1"/>
  <c r="L14" i="1"/>
  <c r="U14" i="1" s="1"/>
  <c r="L10" i="1"/>
  <c r="U10" i="1" s="1"/>
  <c r="L6" i="1"/>
  <c r="U6" i="1" s="1"/>
  <c r="H19" i="1"/>
  <c r="Q19" i="1" s="1"/>
  <c r="B18" i="3" s="1"/>
  <c r="G3" i="1"/>
  <c r="C2" i="10" s="1"/>
  <c r="G15" i="1"/>
  <c r="C14" i="10" s="1"/>
  <c r="G27" i="1"/>
  <c r="C26" i="10" s="1"/>
  <c r="H11" i="1"/>
  <c r="Q11" i="1" s="1"/>
  <c r="B10" i="3" s="1"/>
  <c r="H23" i="1"/>
  <c r="Q23" i="1" s="1"/>
  <c r="B22" i="3" s="1"/>
  <c r="J30" i="1"/>
  <c r="J26" i="1"/>
  <c r="S26" i="1" s="1"/>
  <c r="B25" i="5" s="1"/>
  <c r="J22" i="1"/>
  <c r="S22" i="1" s="1"/>
  <c r="B21" i="5" s="1"/>
  <c r="J18" i="1"/>
  <c r="S18" i="1" s="1"/>
  <c r="B17" i="5" s="1"/>
  <c r="J14" i="1"/>
  <c r="S14" i="1" s="1"/>
  <c r="B13" i="5" s="1"/>
  <c r="J10" i="1"/>
  <c r="S10" i="1" s="1"/>
  <c r="B9" i="5" s="1"/>
  <c r="J6" i="1"/>
  <c r="S6" i="1" s="1"/>
  <c r="B5" i="5" s="1"/>
  <c r="G4" i="1"/>
  <c r="C3" i="10" s="1"/>
  <c r="G16" i="1"/>
  <c r="C15" i="10" s="1"/>
  <c r="G28" i="1"/>
  <c r="C27" i="10" s="1"/>
  <c r="H12" i="1"/>
  <c r="Q12" i="1" s="1"/>
  <c r="B11" i="3" s="1"/>
  <c r="H24" i="1"/>
  <c r="Q24" i="1" s="1"/>
  <c r="B23" i="3" s="1"/>
  <c r="I30" i="1"/>
  <c r="I26" i="1"/>
  <c r="R26" i="1" s="1"/>
  <c r="B25" i="4" s="1"/>
  <c r="I22" i="1"/>
  <c r="R22" i="1" s="1"/>
  <c r="B21" i="4" s="1"/>
  <c r="I18" i="1"/>
  <c r="R18" i="1" s="1"/>
  <c r="B17" i="4" s="1"/>
  <c r="I14" i="1"/>
  <c r="R14" i="1" s="1"/>
  <c r="B13" i="4" s="1"/>
  <c r="I10" i="1"/>
  <c r="R10" i="1" s="1"/>
  <c r="B9" i="4" s="1"/>
  <c r="I6" i="1"/>
  <c r="R6" i="1" s="1"/>
  <c r="B5" i="4" s="1"/>
  <c r="H7" i="1"/>
  <c r="Q7" i="1" s="1"/>
  <c r="B6" i="3" s="1"/>
  <c r="G29" i="1"/>
  <c r="C28" i="10" s="1"/>
  <c r="H25" i="1"/>
  <c r="Q25" i="1" s="1"/>
  <c r="B24" i="3" s="1"/>
  <c r="L29" i="1"/>
  <c r="U29" i="1" s="1"/>
  <c r="L25" i="1"/>
  <c r="U25" i="1" s="1"/>
  <c r="L21" i="1"/>
  <c r="U21" i="1" s="1"/>
  <c r="L17" i="1"/>
  <c r="U17" i="1" s="1"/>
  <c r="L13" i="1"/>
  <c r="U13" i="1" s="1"/>
  <c r="L9" i="1"/>
  <c r="U9" i="1" s="1"/>
  <c r="L5" i="1"/>
  <c r="U5" i="1" s="1"/>
  <c r="J17" i="1"/>
  <c r="S17" i="1" s="1"/>
  <c r="B16" i="5" s="1"/>
  <c r="J5" i="1"/>
  <c r="S5" i="1" s="1"/>
  <c r="B4" i="5" s="1"/>
  <c r="G17" i="1"/>
  <c r="C16" i="10" s="1"/>
  <c r="G18" i="1"/>
  <c r="C17" i="10" s="1"/>
  <c r="H14" i="1"/>
  <c r="Q14" i="1" s="1"/>
  <c r="B13" i="3" s="1"/>
  <c r="H26" i="1"/>
  <c r="Q26" i="1" s="1"/>
  <c r="B25" i="3" s="1"/>
  <c r="J25" i="1"/>
  <c r="S25" i="1" s="1"/>
  <c r="B24" i="5" s="1"/>
  <c r="J13" i="1"/>
  <c r="S13" i="1" s="1"/>
  <c r="B12" i="5" s="1"/>
  <c r="J9" i="1"/>
  <c r="S9" i="1" s="1"/>
  <c r="B8" i="5" s="1"/>
  <c r="D7" i="1"/>
  <c r="M7" i="1" s="1"/>
  <c r="B6" i="7" s="1"/>
  <c r="D19" i="1"/>
  <c r="M19" i="1" s="1"/>
  <c r="B18" i="7" s="1"/>
  <c r="E3" i="1"/>
  <c r="C2" i="8" s="1"/>
  <c r="E15" i="1"/>
  <c r="C14" i="8" s="1"/>
  <c r="E27" i="1"/>
  <c r="C26" i="8" s="1"/>
  <c r="F11" i="1"/>
  <c r="C10" i="9" s="1"/>
  <c r="F23" i="1"/>
  <c r="C22" i="9" s="1"/>
  <c r="G7" i="1"/>
  <c r="C6" i="10" s="1"/>
  <c r="G19" i="1"/>
  <c r="C18" i="10" s="1"/>
  <c r="H3" i="1"/>
  <c r="Q3" i="1" s="1"/>
  <c r="B2" i="3" s="1"/>
  <c r="H15" i="1"/>
  <c r="Q15" i="1" s="1"/>
  <c r="B14" i="3" s="1"/>
  <c r="H27" i="1"/>
  <c r="Q27" i="1" s="1"/>
  <c r="B26" i="3" s="1"/>
  <c r="I29" i="1"/>
  <c r="R29" i="1" s="1"/>
  <c r="B28" i="4" s="1"/>
  <c r="I25" i="1"/>
  <c r="R25" i="1" s="1"/>
  <c r="B24" i="4" s="1"/>
  <c r="I21" i="1"/>
  <c r="R21" i="1" s="1"/>
  <c r="B20" i="4" s="1"/>
  <c r="I17" i="1"/>
  <c r="R17" i="1" s="1"/>
  <c r="B16" i="4" s="1"/>
  <c r="I13" i="1"/>
  <c r="R13" i="1" s="1"/>
  <c r="B12" i="4" s="1"/>
  <c r="I9" i="1"/>
  <c r="R9" i="1" s="1"/>
  <c r="B8" i="4" s="1"/>
  <c r="I5" i="1"/>
  <c r="R5" i="1" s="1"/>
  <c r="B4" i="4" s="1"/>
  <c r="H13" i="1"/>
  <c r="Q13" i="1" s="1"/>
  <c r="B12" i="3" s="1"/>
  <c r="G30" i="1"/>
  <c r="J21" i="1"/>
  <c r="S21" i="1" s="1"/>
  <c r="B20" i="5" s="1"/>
  <c r="D8" i="1"/>
  <c r="M8" i="1" s="1"/>
  <c r="B7" i="7" s="1"/>
  <c r="D20" i="1"/>
  <c r="M20" i="1" s="1"/>
  <c r="B19" i="7" s="1"/>
  <c r="E4" i="1"/>
  <c r="C3" i="8" s="1"/>
  <c r="E16" i="1"/>
  <c r="C15" i="8" s="1"/>
  <c r="E28" i="1"/>
  <c r="C27" i="8" s="1"/>
  <c r="F12" i="1"/>
  <c r="C11" i="9" s="1"/>
  <c r="F24" i="1"/>
  <c r="C23" i="9" s="1"/>
  <c r="G8" i="1"/>
  <c r="C7" i="10" s="1"/>
  <c r="G20" i="1"/>
  <c r="C19" i="10" s="1"/>
  <c r="H4" i="1"/>
  <c r="Q4" i="1" s="1"/>
  <c r="B3" i="3" s="1"/>
  <c r="H16" i="1"/>
  <c r="Q16" i="1" s="1"/>
  <c r="B15" i="3" s="1"/>
  <c r="H28" i="1"/>
  <c r="Q28" i="1" s="1"/>
  <c r="B27" i="3" s="1"/>
  <c r="L28" i="1"/>
  <c r="U28" i="1" s="1"/>
  <c r="L24" i="1"/>
  <c r="U24" i="1" s="1"/>
  <c r="L20" i="1"/>
  <c r="U20" i="1" s="1"/>
  <c r="L16" i="1"/>
  <c r="U16" i="1" s="1"/>
  <c r="L12" i="1"/>
  <c r="U12" i="1" s="1"/>
  <c r="L8" i="1"/>
  <c r="U8" i="1" s="1"/>
  <c r="G5" i="1"/>
  <c r="C4" i="10" s="1"/>
  <c r="G6" i="1"/>
  <c r="C5" i="10" s="1"/>
  <c r="J29" i="1"/>
  <c r="S29" i="1" s="1"/>
  <c r="B28" i="5" s="1"/>
  <c r="D9" i="1"/>
  <c r="M9" i="1" s="1"/>
  <c r="B8" i="7" s="1"/>
  <c r="E5" i="1"/>
  <c r="C4" i="8" s="1"/>
  <c r="E17" i="1"/>
  <c r="C16" i="8" s="1"/>
  <c r="F13" i="1"/>
  <c r="C12" i="9" s="1"/>
  <c r="F25" i="1"/>
  <c r="C24" i="9" s="1"/>
  <c r="G9" i="1"/>
  <c r="C8" i="10" s="1"/>
  <c r="G21" i="1"/>
  <c r="C20" i="10" s="1"/>
  <c r="H5" i="1"/>
  <c r="Q5" i="1" s="1"/>
  <c r="B4" i="3" s="1"/>
  <c r="H17" i="1"/>
  <c r="Q17" i="1" s="1"/>
  <c r="B16" i="3" s="1"/>
  <c r="H29" i="1"/>
  <c r="Q29" i="1" s="1"/>
  <c r="B28" i="3" s="1"/>
  <c r="J28" i="1"/>
  <c r="S28" i="1" s="1"/>
  <c r="B27" i="5" s="1"/>
  <c r="J24" i="1"/>
  <c r="S24" i="1" s="1"/>
  <c r="B23" i="5" s="1"/>
  <c r="J20" i="1"/>
  <c r="S20" i="1" s="1"/>
  <c r="B19" i="5" s="1"/>
  <c r="J16" i="1"/>
  <c r="S16" i="1" s="1"/>
  <c r="B15" i="5" s="1"/>
  <c r="J12" i="1"/>
  <c r="S12" i="1" s="1"/>
  <c r="B11" i="5" s="1"/>
  <c r="J8" i="1"/>
  <c r="S8" i="1" s="1"/>
  <c r="B7" i="5" s="1"/>
  <c r="G10" i="1"/>
  <c r="C9" i="10" s="1"/>
  <c r="H6" i="1"/>
  <c r="Q6" i="1" s="1"/>
  <c r="B5" i="3" s="1"/>
  <c r="H18" i="1"/>
  <c r="Q18" i="1" s="1"/>
  <c r="B17" i="3" s="1"/>
  <c r="I28" i="1"/>
  <c r="R28" i="1" s="1"/>
  <c r="B27" i="4" s="1"/>
  <c r="I24" i="1"/>
  <c r="R24" i="1" s="1"/>
  <c r="B23" i="4" s="1"/>
  <c r="I20" i="1"/>
  <c r="R20" i="1" s="1"/>
  <c r="B19" i="4" s="1"/>
  <c r="I16" i="1"/>
  <c r="R16" i="1" s="1"/>
  <c r="B15" i="4" s="1"/>
  <c r="I12" i="1"/>
  <c r="R12" i="1" s="1"/>
  <c r="B11" i="4" s="1"/>
  <c r="I8" i="1"/>
  <c r="R8" i="1" s="1"/>
  <c r="B7" i="4" s="1"/>
</calcChain>
</file>

<file path=xl/sharedStrings.xml><?xml version="1.0" encoding="utf-8"?>
<sst xmlns="http://schemas.openxmlformats.org/spreadsheetml/2006/main" count="55" uniqueCount="27">
  <si>
    <t>Friday</t>
  </si>
  <si>
    <t>Hour</t>
  </si>
  <si>
    <t>% of Total</t>
  </si>
  <si>
    <t>Van Dorn</t>
  </si>
  <si>
    <t>Eisenhower</t>
  </si>
  <si>
    <t>Branch Ave</t>
  </si>
  <si>
    <t>Water_Taxi</t>
  </si>
  <si>
    <t>CarsVA</t>
  </si>
  <si>
    <t>CarsMD</t>
  </si>
  <si>
    <t>Walking</t>
  </si>
  <si>
    <t>Percentage</t>
  </si>
  <si>
    <t>Means</t>
  </si>
  <si>
    <t>Water_Taxi IAT</t>
  </si>
  <si>
    <t>RideShareVA</t>
  </si>
  <si>
    <t>RideShareMD</t>
  </si>
  <si>
    <t>CarsVA IAT</t>
  </si>
  <si>
    <t>CarsMD IAT</t>
  </si>
  <si>
    <t>RideshareVA IAT</t>
  </si>
  <si>
    <t>RideShareMD IAT</t>
  </si>
  <si>
    <t>Eisenhower IAT</t>
  </si>
  <si>
    <t>Van Dorn IAT</t>
  </si>
  <si>
    <t>Branch Ave AIT</t>
  </si>
  <si>
    <t>Sim Time</t>
  </si>
  <si>
    <t>Clock Time</t>
  </si>
  <si>
    <t>Batch Size</t>
  </si>
  <si>
    <t>Metrorail</t>
  </si>
  <si>
    <t>#/1/2Hour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</si>
</sst>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h:mm;@"/>
    <numFmt numFmtId="165" formatCode="0.000"/>
    <numFmt numFmtId="166" formatCode="0.0"/>
    <numFmt numFmtId="167" formatCode="0.000%"/>
    <numFmt numFmtId="168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9" fontId="0" fillId="0" borderId="0" xfId="0" applyNumberFormat="1"/>
    <xf numFmtId="0" fontId="0" fillId="0" borderId="1" xfId="0" applyNumberFormat="1" applyBorder="1"/>
    <xf numFmtId="167" fontId="0" fillId="0" borderId="0" xfId="0" applyNumberFormat="1"/>
    <xf numFmtId="168" fontId="0" fillId="3" borderId="1" xfId="0" applyNumberFormat="1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</xdr:row>
      <xdr:rowOff>0</xdr:rowOff>
    </xdr:from>
    <xdr:to>
      <xdr:col>24</xdr:col>
      <xdr:colOff>84495</xdr:colOff>
      <xdr:row>41</xdr:row>
      <xdr:rowOff>113428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1150" y="952500"/>
          <a:ext cx="9838095" cy="6971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workbookViewId="0">
      <selection activeCell="AI45" sqref="AI45"/>
    </sheetView>
  </sheetViews>
  <sheetFormatPr defaultRowHeight="15" x14ac:dyDescent="0.25"/>
  <cols>
    <col min="1" max="1" width="6.42578125" bestFit="1" customWidth="1"/>
    <col min="2" max="2" width="9.7109375" bestFit="1" customWidth="1"/>
    <col min="3" max="3" width="12.42578125" bestFit="1" customWidth="1"/>
    <col min="4" max="4" width="11" bestFit="1" customWidth="1"/>
    <col min="5" max="5" width="11.42578125" bestFit="1" customWidth="1"/>
    <col min="6" max="6" width="9.140625" bestFit="1" customWidth="1"/>
    <col min="7" max="7" width="10.85546875" bestFit="1" customWidth="1"/>
    <col min="8" max="8" width="7.28515625" style="2" bestFit="1" customWidth="1"/>
    <col min="9" max="9" width="7.7109375" style="2" bestFit="1" customWidth="1"/>
    <col min="10" max="10" width="12.5703125" style="2" bestFit="1" customWidth="1"/>
    <col min="11" max="11" width="13.140625" style="2" bestFit="1" customWidth="1"/>
    <col min="12" max="12" width="8.140625" style="2" bestFit="1" customWidth="1"/>
    <col min="13" max="13" width="14.42578125" style="2" bestFit="1" customWidth="1"/>
    <col min="14" max="14" width="14.85546875" style="2" bestFit="1" customWidth="1"/>
    <col min="15" max="15" width="12.42578125" style="2" bestFit="1" customWidth="1"/>
    <col min="16" max="16" width="14.28515625" style="2" bestFit="1" customWidth="1"/>
    <col min="17" max="17" width="10.5703125" style="2" bestFit="1" customWidth="1"/>
    <col min="18" max="18" width="11" style="2" bestFit="1" customWidth="1"/>
    <col min="19" max="19" width="15.85546875" style="2" bestFit="1" customWidth="1"/>
    <col min="20" max="20" width="16.42578125" style="2" bestFit="1" customWidth="1"/>
    <col min="21" max="21" width="9.5703125" style="2" bestFit="1" customWidth="1"/>
  </cols>
  <sheetData>
    <row r="1" spans="1:21" x14ac:dyDescent="0.25">
      <c r="A1" s="3" t="s">
        <v>0</v>
      </c>
      <c r="B1" s="5">
        <v>10000</v>
      </c>
      <c r="C1" s="2"/>
      <c r="D1" s="5">
        <v>0.03</v>
      </c>
      <c r="E1" s="5">
        <v>0.154</v>
      </c>
      <c r="F1" s="5">
        <v>9.0999999999999998E-2</v>
      </c>
      <c r="G1" s="5">
        <v>0.105</v>
      </c>
      <c r="H1" s="5">
        <v>0.28999999999999998</v>
      </c>
      <c r="I1" s="5">
        <v>0.25</v>
      </c>
      <c r="J1" s="5">
        <v>0.05</v>
      </c>
      <c r="K1" s="5">
        <v>0.04</v>
      </c>
      <c r="L1" s="5">
        <v>0</v>
      </c>
      <c r="M1" s="5"/>
      <c r="N1" s="5"/>
      <c r="O1" s="5"/>
      <c r="P1" s="5"/>
      <c r="Q1" s="5"/>
      <c r="R1" s="5"/>
      <c r="S1" s="5"/>
      <c r="T1" s="5"/>
      <c r="U1" s="5"/>
    </row>
    <row r="2" spans="1:21" x14ac:dyDescent="0.25">
      <c r="A2" s="7" t="s">
        <v>1</v>
      </c>
      <c r="B2" s="7" t="s">
        <v>2</v>
      </c>
      <c r="C2" s="7" t="s">
        <v>26</v>
      </c>
      <c r="D2" s="7" t="s">
        <v>6</v>
      </c>
      <c r="E2" s="7" t="s">
        <v>4</v>
      </c>
      <c r="F2" s="7" t="s">
        <v>3</v>
      </c>
      <c r="G2" s="7" t="s">
        <v>5</v>
      </c>
      <c r="H2" s="7" t="s">
        <v>7</v>
      </c>
      <c r="I2" s="7" t="s">
        <v>8</v>
      </c>
      <c r="J2" s="7" t="s">
        <v>13</v>
      </c>
      <c r="K2" s="7" t="s">
        <v>14</v>
      </c>
      <c r="L2" s="7" t="s">
        <v>9</v>
      </c>
      <c r="M2" s="7" t="s">
        <v>12</v>
      </c>
      <c r="N2" s="7" t="s">
        <v>19</v>
      </c>
      <c r="O2" s="7" t="s">
        <v>20</v>
      </c>
      <c r="P2" s="7" t="s">
        <v>21</v>
      </c>
      <c r="Q2" s="7" t="s">
        <v>15</v>
      </c>
      <c r="R2" s="7" t="s">
        <v>16</v>
      </c>
      <c r="S2" s="7" t="s">
        <v>17</v>
      </c>
      <c r="T2" s="7" t="s">
        <v>18</v>
      </c>
      <c r="U2" s="7" t="s">
        <v>9</v>
      </c>
    </row>
    <row r="3" spans="1:21" x14ac:dyDescent="0.25">
      <c r="A3" s="9">
        <v>0.35416666666666702</v>
      </c>
      <c r="B3" s="10">
        <v>1.0999999999999999E-2</v>
      </c>
      <c r="C3" s="4">
        <f>B3*$B$1</f>
        <v>110</v>
      </c>
      <c r="D3" s="11">
        <f>C3*$D$1</f>
        <v>3.3</v>
      </c>
      <c r="E3" s="11">
        <f>C3*$E$1</f>
        <v>16.940000000000001</v>
      </c>
      <c r="F3" s="11">
        <f>C3*$F$1</f>
        <v>10.01</v>
      </c>
      <c r="G3" s="11">
        <f>C3*$G$1</f>
        <v>11.549999999999999</v>
      </c>
      <c r="H3" s="11">
        <f>C3*$H$1</f>
        <v>31.9</v>
      </c>
      <c r="I3" s="11">
        <f>C3*$I$1</f>
        <v>27.5</v>
      </c>
      <c r="J3" s="11">
        <f>C3*$J$1</f>
        <v>5.5</v>
      </c>
      <c r="K3" s="11">
        <f>C3*$J$1</f>
        <v>5.5</v>
      </c>
      <c r="L3" s="11">
        <f>C3*$L$1</f>
        <v>0</v>
      </c>
      <c r="M3" s="14">
        <f>30/D3</f>
        <v>9.0909090909090917</v>
      </c>
      <c r="N3" s="15">
        <v>6</v>
      </c>
      <c r="O3" s="15">
        <v>12</v>
      </c>
      <c r="P3" s="15">
        <v>6</v>
      </c>
      <c r="Q3" s="16">
        <f>30/H3</f>
        <v>0.94043887147335425</v>
      </c>
      <c r="R3" s="16">
        <f>30/I3</f>
        <v>1.0909090909090908</v>
      </c>
      <c r="S3" s="16">
        <f>30/J3</f>
        <v>5.4545454545454541</v>
      </c>
      <c r="T3" s="16">
        <f>30/K3</f>
        <v>5.4545454545454541</v>
      </c>
      <c r="U3" s="16" t="e">
        <f>30/L3</f>
        <v>#DIV/0!</v>
      </c>
    </row>
    <row r="4" spans="1:21" x14ac:dyDescent="0.25">
      <c r="A4" s="9">
        <v>0.375</v>
      </c>
      <c r="B4" s="10">
        <v>1.0999999999999999E-2</v>
      </c>
      <c r="C4" s="4">
        <f t="shared" ref="C4:C30" si="0">B4*$B$1</f>
        <v>110</v>
      </c>
      <c r="D4" s="11">
        <f t="shared" ref="D4:D30" si="1">C4*$D$1</f>
        <v>3.3</v>
      </c>
      <c r="E4" s="11">
        <f t="shared" ref="E4:E30" si="2">C4*$E$1</f>
        <v>16.940000000000001</v>
      </c>
      <c r="F4" s="11">
        <f t="shared" ref="F4:F30" si="3">C4*$F$1</f>
        <v>10.01</v>
      </c>
      <c r="G4" s="11">
        <f t="shared" ref="G4:G30" si="4">C4*$G$1</f>
        <v>11.549999999999999</v>
      </c>
      <c r="H4" s="11">
        <f t="shared" ref="H4:H30" si="5">C4*$H$1</f>
        <v>31.9</v>
      </c>
      <c r="I4" s="11">
        <f t="shared" ref="I4:I30" si="6">C4*$I$1</f>
        <v>27.5</v>
      </c>
      <c r="J4" s="11">
        <f t="shared" ref="J4:J30" si="7">C4*$J$1</f>
        <v>5.5</v>
      </c>
      <c r="K4" s="11">
        <f t="shared" ref="K4:K30" si="8">C4*$J$1</f>
        <v>5.5</v>
      </c>
      <c r="L4" s="11">
        <f t="shared" ref="L4:L30" si="9">C4*$L$1</f>
        <v>0</v>
      </c>
      <c r="M4" s="14">
        <f t="shared" ref="M4:M29" si="10">30/D4</f>
        <v>9.0909090909090917</v>
      </c>
      <c r="N4" s="15">
        <v>6</v>
      </c>
      <c r="O4" s="15">
        <v>12</v>
      </c>
      <c r="P4" s="15">
        <v>6</v>
      </c>
      <c r="Q4" s="16">
        <f t="shared" ref="Q4:Q29" si="11">30/H4</f>
        <v>0.94043887147335425</v>
      </c>
      <c r="R4" s="16">
        <f t="shared" ref="R4:R29" si="12">30/I4</f>
        <v>1.0909090909090908</v>
      </c>
      <c r="S4" s="16">
        <f t="shared" ref="S4:S29" si="13">30/J4</f>
        <v>5.4545454545454541</v>
      </c>
      <c r="T4" s="16">
        <f t="shared" ref="T4:T29" si="14">30/K4</f>
        <v>5.4545454545454541</v>
      </c>
      <c r="U4" s="16" t="e">
        <f t="shared" ref="U4:U29" si="15">30/L4</f>
        <v>#DIV/0!</v>
      </c>
    </row>
    <row r="5" spans="1:21" x14ac:dyDescent="0.25">
      <c r="A5" s="9">
        <v>0.39583333333333398</v>
      </c>
      <c r="B5" s="10">
        <v>6.7000000000000004E-2</v>
      </c>
      <c r="C5" s="4">
        <f t="shared" si="0"/>
        <v>670</v>
      </c>
      <c r="D5" s="11">
        <f t="shared" si="1"/>
        <v>20.099999999999998</v>
      </c>
      <c r="E5" s="11">
        <f t="shared" si="2"/>
        <v>103.17999999999999</v>
      </c>
      <c r="F5" s="11">
        <f t="shared" si="3"/>
        <v>60.97</v>
      </c>
      <c r="G5" s="11">
        <f t="shared" si="4"/>
        <v>70.349999999999994</v>
      </c>
      <c r="H5" s="11">
        <f t="shared" si="5"/>
        <v>194.29999999999998</v>
      </c>
      <c r="I5" s="11">
        <f t="shared" si="6"/>
        <v>167.5</v>
      </c>
      <c r="J5" s="11">
        <f t="shared" si="7"/>
        <v>33.5</v>
      </c>
      <c r="K5" s="11">
        <f t="shared" si="8"/>
        <v>33.5</v>
      </c>
      <c r="L5" s="11">
        <f t="shared" si="9"/>
        <v>0</v>
      </c>
      <c r="M5" s="14">
        <f t="shared" si="10"/>
        <v>1.4925373134328359</v>
      </c>
      <c r="N5" s="15">
        <v>12</v>
      </c>
      <c r="O5" s="15">
        <v>12</v>
      </c>
      <c r="P5" s="15">
        <v>12</v>
      </c>
      <c r="Q5" s="16">
        <f t="shared" si="11"/>
        <v>0.15440041173443131</v>
      </c>
      <c r="R5" s="16">
        <f t="shared" si="12"/>
        <v>0.17910447761194029</v>
      </c>
      <c r="S5" s="16">
        <f t="shared" si="13"/>
        <v>0.89552238805970152</v>
      </c>
      <c r="T5" s="16">
        <f t="shared" si="14"/>
        <v>0.89552238805970152</v>
      </c>
      <c r="U5" s="16" t="e">
        <f t="shared" si="15"/>
        <v>#DIV/0!</v>
      </c>
    </row>
    <row r="6" spans="1:21" x14ac:dyDescent="0.25">
      <c r="A6" s="9">
        <v>0.41666666666666702</v>
      </c>
      <c r="B6" s="10">
        <v>6.7000000000000004E-2</v>
      </c>
      <c r="C6" s="4">
        <f t="shared" si="0"/>
        <v>670</v>
      </c>
      <c r="D6" s="11">
        <f t="shared" si="1"/>
        <v>20.099999999999998</v>
      </c>
      <c r="E6" s="11">
        <f t="shared" si="2"/>
        <v>103.17999999999999</v>
      </c>
      <c r="F6" s="11">
        <f t="shared" si="3"/>
        <v>60.97</v>
      </c>
      <c r="G6" s="11">
        <f t="shared" si="4"/>
        <v>70.349999999999994</v>
      </c>
      <c r="H6" s="11">
        <f t="shared" si="5"/>
        <v>194.29999999999998</v>
      </c>
      <c r="I6" s="11">
        <f t="shared" si="6"/>
        <v>167.5</v>
      </c>
      <c r="J6" s="11">
        <f t="shared" si="7"/>
        <v>33.5</v>
      </c>
      <c r="K6" s="11">
        <f t="shared" si="8"/>
        <v>33.5</v>
      </c>
      <c r="L6" s="11">
        <f t="shared" si="9"/>
        <v>0</v>
      </c>
      <c r="M6" s="14">
        <f t="shared" si="10"/>
        <v>1.4925373134328359</v>
      </c>
      <c r="N6" s="15">
        <v>12</v>
      </c>
      <c r="O6" s="15">
        <v>12</v>
      </c>
      <c r="P6" s="15">
        <v>12</v>
      </c>
      <c r="Q6" s="16">
        <f t="shared" si="11"/>
        <v>0.15440041173443131</v>
      </c>
      <c r="R6" s="16">
        <f t="shared" si="12"/>
        <v>0.17910447761194029</v>
      </c>
      <c r="S6" s="16">
        <f t="shared" si="13"/>
        <v>0.89552238805970152</v>
      </c>
      <c r="T6" s="16">
        <f t="shared" si="14"/>
        <v>0.89552238805970152</v>
      </c>
      <c r="U6" s="16" t="e">
        <f t="shared" si="15"/>
        <v>#DIV/0!</v>
      </c>
    </row>
    <row r="7" spans="1:21" x14ac:dyDescent="0.25">
      <c r="A7" s="9">
        <v>0.4375</v>
      </c>
      <c r="B7" s="10">
        <v>6.7000000000000004E-2</v>
      </c>
      <c r="C7" s="4">
        <f t="shared" si="0"/>
        <v>670</v>
      </c>
      <c r="D7" s="11">
        <f t="shared" si="1"/>
        <v>20.099999999999998</v>
      </c>
      <c r="E7" s="11">
        <f t="shared" si="2"/>
        <v>103.17999999999999</v>
      </c>
      <c r="F7" s="11">
        <f t="shared" si="3"/>
        <v>60.97</v>
      </c>
      <c r="G7" s="11">
        <f t="shared" si="4"/>
        <v>70.349999999999994</v>
      </c>
      <c r="H7" s="11">
        <f t="shared" si="5"/>
        <v>194.29999999999998</v>
      </c>
      <c r="I7" s="11">
        <f t="shared" si="6"/>
        <v>167.5</v>
      </c>
      <c r="J7" s="11">
        <f t="shared" si="7"/>
        <v>33.5</v>
      </c>
      <c r="K7" s="11">
        <f t="shared" si="8"/>
        <v>33.5</v>
      </c>
      <c r="L7" s="11">
        <f t="shared" si="9"/>
        <v>0</v>
      </c>
      <c r="M7" s="14">
        <f t="shared" si="10"/>
        <v>1.4925373134328359</v>
      </c>
      <c r="N7" s="15">
        <v>12</v>
      </c>
      <c r="O7" s="15">
        <v>12</v>
      </c>
      <c r="P7" s="15">
        <v>12</v>
      </c>
      <c r="Q7" s="16">
        <f t="shared" si="11"/>
        <v>0.15440041173443131</v>
      </c>
      <c r="R7" s="16">
        <f t="shared" si="12"/>
        <v>0.17910447761194029</v>
      </c>
      <c r="S7" s="16">
        <f t="shared" si="13"/>
        <v>0.89552238805970152</v>
      </c>
      <c r="T7" s="16">
        <f t="shared" si="14"/>
        <v>0.89552238805970152</v>
      </c>
      <c r="U7" s="16" t="e">
        <f t="shared" si="15"/>
        <v>#DIV/0!</v>
      </c>
    </row>
    <row r="8" spans="1:21" x14ac:dyDescent="0.25">
      <c r="A8" s="9">
        <v>0.45833333333333398</v>
      </c>
      <c r="B8" s="10">
        <v>8.6199999999999999E-2</v>
      </c>
      <c r="C8" s="4">
        <f t="shared" si="0"/>
        <v>862</v>
      </c>
      <c r="D8" s="11">
        <f t="shared" si="1"/>
        <v>25.86</v>
      </c>
      <c r="E8" s="11">
        <f t="shared" si="2"/>
        <v>132.74799999999999</v>
      </c>
      <c r="F8" s="11">
        <f t="shared" si="3"/>
        <v>78.441999999999993</v>
      </c>
      <c r="G8" s="11">
        <f t="shared" si="4"/>
        <v>90.509999999999991</v>
      </c>
      <c r="H8" s="11">
        <f t="shared" si="5"/>
        <v>249.98</v>
      </c>
      <c r="I8" s="11">
        <f t="shared" si="6"/>
        <v>215.5</v>
      </c>
      <c r="J8" s="11">
        <f t="shared" si="7"/>
        <v>43.1</v>
      </c>
      <c r="K8" s="11">
        <f t="shared" si="8"/>
        <v>43.1</v>
      </c>
      <c r="L8" s="11">
        <f t="shared" si="9"/>
        <v>0</v>
      </c>
      <c r="M8" s="14">
        <f t="shared" si="10"/>
        <v>1.160092807424594</v>
      </c>
      <c r="N8" s="15">
        <v>12</v>
      </c>
      <c r="O8" s="15">
        <v>12</v>
      </c>
      <c r="P8" s="15">
        <v>12</v>
      </c>
      <c r="Q8" s="16">
        <f t="shared" si="11"/>
        <v>0.12000960076806146</v>
      </c>
      <c r="R8" s="16">
        <f t="shared" si="12"/>
        <v>0.13921113689095127</v>
      </c>
      <c r="S8" s="16">
        <f t="shared" si="13"/>
        <v>0.69605568445475641</v>
      </c>
      <c r="T8" s="16">
        <f t="shared" si="14"/>
        <v>0.69605568445475641</v>
      </c>
      <c r="U8" s="16" t="e">
        <f t="shared" si="15"/>
        <v>#DIV/0!</v>
      </c>
    </row>
    <row r="9" spans="1:21" x14ac:dyDescent="0.25">
      <c r="A9" s="9">
        <v>0.47916666666666702</v>
      </c>
      <c r="B9" s="10">
        <v>8.6199999999999999E-2</v>
      </c>
      <c r="C9" s="4">
        <f t="shared" si="0"/>
        <v>862</v>
      </c>
      <c r="D9" s="11">
        <f t="shared" si="1"/>
        <v>25.86</v>
      </c>
      <c r="E9" s="11">
        <f t="shared" si="2"/>
        <v>132.74799999999999</v>
      </c>
      <c r="F9" s="11">
        <f t="shared" si="3"/>
        <v>78.441999999999993</v>
      </c>
      <c r="G9" s="11">
        <f t="shared" si="4"/>
        <v>90.509999999999991</v>
      </c>
      <c r="H9" s="11">
        <f t="shared" si="5"/>
        <v>249.98</v>
      </c>
      <c r="I9" s="11">
        <f t="shared" si="6"/>
        <v>215.5</v>
      </c>
      <c r="J9" s="11">
        <f t="shared" si="7"/>
        <v>43.1</v>
      </c>
      <c r="K9" s="11">
        <f t="shared" si="8"/>
        <v>43.1</v>
      </c>
      <c r="L9" s="11">
        <f t="shared" si="9"/>
        <v>0</v>
      </c>
      <c r="M9" s="14">
        <f t="shared" si="10"/>
        <v>1.160092807424594</v>
      </c>
      <c r="N9" s="15">
        <v>12</v>
      </c>
      <c r="O9" s="15">
        <v>12</v>
      </c>
      <c r="P9" s="15">
        <v>12</v>
      </c>
      <c r="Q9" s="16">
        <f t="shared" si="11"/>
        <v>0.12000960076806146</v>
      </c>
      <c r="R9" s="16">
        <f t="shared" si="12"/>
        <v>0.13921113689095127</v>
      </c>
      <c r="S9" s="16">
        <f t="shared" si="13"/>
        <v>0.69605568445475641</v>
      </c>
      <c r="T9" s="16">
        <f t="shared" si="14"/>
        <v>0.69605568445475641</v>
      </c>
      <c r="U9" s="16" t="e">
        <f t="shared" si="15"/>
        <v>#DIV/0!</v>
      </c>
    </row>
    <row r="10" spans="1:21" x14ac:dyDescent="0.25">
      <c r="A10" s="9">
        <v>0.5</v>
      </c>
      <c r="B10" s="22">
        <v>9.1522842639593885E-2</v>
      </c>
      <c r="C10" s="11">
        <f t="shared" si="0"/>
        <v>915.22842639593887</v>
      </c>
      <c r="D10" s="11">
        <f t="shared" si="1"/>
        <v>27.456852791878166</v>
      </c>
      <c r="E10" s="11">
        <f t="shared" si="2"/>
        <v>140.94517766497458</v>
      </c>
      <c r="F10" s="11">
        <f t="shared" si="3"/>
        <v>83.285786802030429</v>
      </c>
      <c r="G10" s="11">
        <f t="shared" si="4"/>
        <v>96.098984771573583</v>
      </c>
      <c r="H10" s="11">
        <f t="shared" si="5"/>
        <v>265.41624365482227</v>
      </c>
      <c r="I10" s="11">
        <f t="shared" si="6"/>
        <v>228.80710659898472</v>
      </c>
      <c r="J10" s="11">
        <f t="shared" si="7"/>
        <v>45.761421319796945</v>
      </c>
      <c r="K10" s="11">
        <f t="shared" si="8"/>
        <v>45.761421319796945</v>
      </c>
      <c r="L10" s="11">
        <f t="shared" si="9"/>
        <v>0</v>
      </c>
      <c r="M10" s="14">
        <f t="shared" si="10"/>
        <v>1.0926234054353858</v>
      </c>
      <c r="N10" s="15">
        <v>12</v>
      </c>
      <c r="O10" s="15">
        <v>12</v>
      </c>
      <c r="P10" s="15">
        <v>12</v>
      </c>
      <c r="Q10" s="16">
        <f t="shared" si="11"/>
        <v>0.11303000745883302</v>
      </c>
      <c r="R10" s="16">
        <f t="shared" si="12"/>
        <v>0.13111480865224628</v>
      </c>
      <c r="S10" s="16">
        <f t="shared" si="13"/>
        <v>0.65557404326123137</v>
      </c>
      <c r="T10" s="16">
        <f t="shared" si="14"/>
        <v>0.65557404326123137</v>
      </c>
      <c r="U10" s="16" t="e">
        <f t="shared" si="15"/>
        <v>#DIV/0!</v>
      </c>
    </row>
    <row r="11" spans="1:21" x14ac:dyDescent="0.25">
      <c r="A11" s="9">
        <v>0.52083333333333304</v>
      </c>
      <c r="B11" s="22">
        <v>9.1522842639593885E-2</v>
      </c>
      <c r="C11" s="11">
        <f t="shared" si="0"/>
        <v>915.22842639593887</v>
      </c>
      <c r="D11" s="11">
        <f t="shared" si="1"/>
        <v>27.456852791878166</v>
      </c>
      <c r="E11" s="11">
        <f t="shared" si="2"/>
        <v>140.94517766497458</v>
      </c>
      <c r="F11" s="11">
        <f t="shared" si="3"/>
        <v>83.285786802030429</v>
      </c>
      <c r="G11" s="11">
        <f t="shared" si="4"/>
        <v>96.098984771573583</v>
      </c>
      <c r="H11" s="11">
        <f t="shared" si="5"/>
        <v>265.41624365482227</v>
      </c>
      <c r="I11" s="11">
        <f t="shared" si="6"/>
        <v>228.80710659898472</v>
      </c>
      <c r="J11" s="11">
        <f t="shared" si="7"/>
        <v>45.761421319796945</v>
      </c>
      <c r="K11" s="11">
        <f t="shared" si="8"/>
        <v>45.761421319796945</v>
      </c>
      <c r="L11" s="11">
        <f t="shared" si="9"/>
        <v>0</v>
      </c>
      <c r="M11" s="14">
        <f t="shared" si="10"/>
        <v>1.0926234054353858</v>
      </c>
      <c r="N11" s="15">
        <v>12</v>
      </c>
      <c r="O11" s="15">
        <v>12</v>
      </c>
      <c r="P11" s="15">
        <v>12</v>
      </c>
      <c r="Q11" s="16">
        <f t="shared" si="11"/>
        <v>0.11303000745883302</v>
      </c>
      <c r="R11" s="16">
        <f t="shared" si="12"/>
        <v>0.13111480865224628</v>
      </c>
      <c r="S11" s="16">
        <f t="shared" si="13"/>
        <v>0.65557404326123137</v>
      </c>
      <c r="T11" s="16">
        <f t="shared" si="14"/>
        <v>0.65557404326123137</v>
      </c>
      <c r="U11" s="16" t="e">
        <f t="shared" si="15"/>
        <v>#DIV/0!</v>
      </c>
    </row>
    <row r="12" spans="1:21" x14ac:dyDescent="0.25">
      <c r="A12" s="9">
        <v>0.54166666666666696</v>
      </c>
      <c r="B12" s="22">
        <v>9.1522842639593885E-2</v>
      </c>
      <c r="C12" s="11">
        <f t="shared" si="0"/>
        <v>915.22842639593887</v>
      </c>
      <c r="D12" s="11">
        <f t="shared" si="1"/>
        <v>27.456852791878166</v>
      </c>
      <c r="E12" s="11">
        <f t="shared" si="2"/>
        <v>140.94517766497458</v>
      </c>
      <c r="F12" s="11">
        <f t="shared" si="3"/>
        <v>83.285786802030429</v>
      </c>
      <c r="G12" s="11">
        <f t="shared" si="4"/>
        <v>96.098984771573583</v>
      </c>
      <c r="H12" s="11">
        <f t="shared" si="5"/>
        <v>265.41624365482227</v>
      </c>
      <c r="I12" s="11">
        <f t="shared" si="6"/>
        <v>228.80710659898472</v>
      </c>
      <c r="J12" s="11">
        <f t="shared" si="7"/>
        <v>45.761421319796945</v>
      </c>
      <c r="K12" s="11">
        <f t="shared" si="8"/>
        <v>45.761421319796945</v>
      </c>
      <c r="L12" s="11">
        <f t="shared" si="9"/>
        <v>0</v>
      </c>
      <c r="M12" s="14">
        <f t="shared" si="10"/>
        <v>1.0926234054353858</v>
      </c>
      <c r="N12" s="15">
        <v>12</v>
      </c>
      <c r="O12" s="15">
        <v>12</v>
      </c>
      <c r="P12" s="15">
        <v>12</v>
      </c>
      <c r="Q12" s="16">
        <f t="shared" si="11"/>
        <v>0.11303000745883302</v>
      </c>
      <c r="R12" s="16">
        <f t="shared" si="12"/>
        <v>0.13111480865224628</v>
      </c>
      <c r="S12" s="16">
        <f t="shared" si="13"/>
        <v>0.65557404326123137</v>
      </c>
      <c r="T12" s="16">
        <f t="shared" si="14"/>
        <v>0.65557404326123137</v>
      </c>
      <c r="U12" s="16" t="e">
        <f t="shared" si="15"/>
        <v>#DIV/0!</v>
      </c>
    </row>
    <row r="13" spans="1:21" x14ac:dyDescent="0.25">
      <c r="A13" s="9">
        <v>0.5625</v>
      </c>
      <c r="B13" s="22">
        <v>1.576142131979695E-2</v>
      </c>
      <c r="C13" s="11">
        <f t="shared" si="0"/>
        <v>157.61421319796949</v>
      </c>
      <c r="D13" s="11">
        <f t="shared" si="1"/>
        <v>4.7284263959390849</v>
      </c>
      <c r="E13" s="11">
        <f t="shared" si="2"/>
        <v>24.272588832487301</v>
      </c>
      <c r="F13" s="11">
        <f t="shared" si="3"/>
        <v>14.342893401015223</v>
      </c>
      <c r="G13" s="11">
        <f t="shared" si="4"/>
        <v>16.549492385786795</v>
      </c>
      <c r="H13" s="11">
        <f t="shared" si="5"/>
        <v>45.708121827411148</v>
      </c>
      <c r="I13" s="11">
        <f t="shared" si="6"/>
        <v>39.403553299492373</v>
      </c>
      <c r="J13" s="11">
        <f t="shared" si="7"/>
        <v>7.8807106598984751</v>
      </c>
      <c r="K13" s="11">
        <f t="shared" si="8"/>
        <v>7.8807106598984751</v>
      </c>
      <c r="L13" s="11">
        <f t="shared" si="9"/>
        <v>0</v>
      </c>
      <c r="M13" s="14">
        <f t="shared" si="10"/>
        <v>6.3446054750402592</v>
      </c>
      <c r="N13" s="15">
        <v>12</v>
      </c>
      <c r="O13" s="15">
        <v>12</v>
      </c>
      <c r="P13" s="15">
        <v>12</v>
      </c>
      <c r="Q13" s="16">
        <f t="shared" si="11"/>
        <v>0.65633849741795802</v>
      </c>
      <c r="R13" s="16">
        <f t="shared" si="12"/>
        <v>0.76135265700483112</v>
      </c>
      <c r="S13" s="16">
        <f t="shared" si="13"/>
        <v>3.8067632850241555</v>
      </c>
      <c r="T13" s="16">
        <f t="shared" si="14"/>
        <v>3.8067632850241555</v>
      </c>
      <c r="U13" s="16" t="e">
        <f t="shared" si="15"/>
        <v>#DIV/0!</v>
      </c>
    </row>
    <row r="14" spans="1:21" x14ac:dyDescent="0.25">
      <c r="A14" s="9">
        <v>0.58333333333333304</v>
      </c>
      <c r="B14" s="22">
        <v>5.1522842639593882E-3</v>
      </c>
      <c r="C14" s="11">
        <f t="shared" si="0"/>
        <v>51.522842639593883</v>
      </c>
      <c r="D14" s="11">
        <f t="shared" si="1"/>
        <v>1.5456852791878164</v>
      </c>
      <c r="E14" s="11">
        <f t="shared" si="2"/>
        <v>7.934517766497458</v>
      </c>
      <c r="F14" s="11">
        <f t="shared" si="3"/>
        <v>4.6885786802030429</v>
      </c>
      <c r="G14" s="11">
        <f t="shared" si="4"/>
        <v>5.4098984771573573</v>
      </c>
      <c r="H14" s="11">
        <f t="shared" si="5"/>
        <v>14.941624365482225</v>
      </c>
      <c r="I14" s="11">
        <f t="shared" si="6"/>
        <v>12.880710659898471</v>
      </c>
      <c r="J14" s="11">
        <f t="shared" si="7"/>
        <v>2.5761421319796942</v>
      </c>
      <c r="K14" s="11">
        <f t="shared" si="8"/>
        <v>2.5761421319796942</v>
      </c>
      <c r="L14" s="11">
        <f t="shared" si="9"/>
        <v>0</v>
      </c>
      <c r="M14" s="14">
        <f t="shared" si="10"/>
        <v>19.408866995073904</v>
      </c>
      <c r="N14" s="15">
        <v>12</v>
      </c>
      <c r="O14" s="15">
        <v>12</v>
      </c>
      <c r="P14" s="15">
        <v>12</v>
      </c>
      <c r="Q14" s="16">
        <f t="shared" si="11"/>
        <v>2.0078138270766108</v>
      </c>
      <c r="R14" s="16">
        <f t="shared" si="12"/>
        <v>2.329064039408868</v>
      </c>
      <c r="S14" s="16">
        <f t="shared" si="13"/>
        <v>11.64532019704434</v>
      </c>
      <c r="T14" s="16">
        <f t="shared" si="14"/>
        <v>11.64532019704434</v>
      </c>
      <c r="U14" s="16" t="e">
        <f t="shared" si="15"/>
        <v>#DIV/0!</v>
      </c>
    </row>
    <row r="15" spans="1:21" x14ac:dyDescent="0.25">
      <c r="A15" s="9">
        <v>0.60416666666666696</v>
      </c>
      <c r="B15" s="22">
        <v>5.1522842639593882E-3</v>
      </c>
      <c r="C15" s="11">
        <f t="shared" si="0"/>
        <v>51.522842639593883</v>
      </c>
      <c r="D15" s="11">
        <f t="shared" si="1"/>
        <v>1.5456852791878164</v>
      </c>
      <c r="E15" s="11">
        <f t="shared" si="2"/>
        <v>7.934517766497458</v>
      </c>
      <c r="F15" s="11">
        <f t="shared" si="3"/>
        <v>4.6885786802030429</v>
      </c>
      <c r="G15" s="11">
        <f t="shared" si="4"/>
        <v>5.4098984771573573</v>
      </c>
      <c r="H15" s="11">
        <f t="shared" si="5"/>
        <v>14.941624365482225</v>
      </c>
      <c r="I15" s="11">
        <f t="shared" si="6"/>
        <v>12.880710659898471</v>
      </c>
      <c r="J15" s="11">
        <f t="shared" si="7"/>
        <v>2.5761421319796942</v>
      </c>
      <c r="K15" s="11">
        <f t="shared" si="8"/>
        <v>2.5761421319796942</v>
      </c>
      <c r="L15" s="11">
        <f t="shared" si="9"/>
        <v>0</v>
      </c>
      <c r="M15" s="14">
        <f t="shared" si="10"/>
        <v>19.408866995073904</v>
      </c>
      <c r="N15" s="15">
        <v>12</v>
      </c>
      <c r="O15" s="15">
        <v>12</v>
      </c>
      <c r="P15" s="15">
        <v>12</v>
      </c>
      <c r="Q15" s="16">
        <f t="shared" si="11"/>
        <v>2.0078138270766108</v>
      </c>
      <c r="R15" s="16">
        <f t="shared" si="12"/>
        <v>2.329064039408868</v>
      </c>
      <c r="S15" s="16">
        <f t="shared" si="13"/>
        <v>11.64532019704434</v>
      </c>
      <c r="T15" s="16">
        <f t="shared" si="14"/>
        <v>11.64532019704434</v>
      </c>
      <c r="U15" s="16" t="e">
        <f t="shared" si="15"/>
        <v>#DIV/0!</v>
      </c>
    </row>
    <row r="16" spans="1:21" x14ac:dyDescent="0.25">
      <c r="A16" s="9">
        <v>0.625</v>
      </c>
      <c r="B16" s="22">
        <v>5.1522842639593882E-3</v>
      </c>
      <c r="C16" s="11">
        <f t="shared" si="0"/>
        <v>51.522842639593883</v>
      </c>
      <c r="D16" s="11">
        <f t="shared" si="1"/>
        <v>1.5456852791878164</v>
      </c>
      <c r="E16" s="11">
        <f t="shared" si="2"/>
        <v>7.934517766497458</v>
      </c>
      <c r="F16" s="11">
        <f t="shared" si="3"/>
        <v>4.6885786802030429</v>
      </c>
      <c r="G16" s="11">
        <f t="shared" si="4"/>
        <v>5.4098984771573573</v>
      </c>
      <c r="H16" s="11">
        <f t="shared" si="5"/>
        <v>14.941624365482225</v>
      </c>
      <c r="I16" s="11">
        <f t="shared" si="6"/>
        <v>12.880710659898471</v>
      </c>
      <c r="J16" s="11">
        <f t="shared" si="7"/>
        <v>2.5761421319796942</v>
      </c>
      <c r="K16" s="11">
        <f t="shared" si="8"/>
        <v>2.5761421319796942</v>
      </c>
      <c r="L16" s="11">
        <f t="shared" si="9"/>
        <v>0</v>
      </c>
      <c r="M16" s="14">
        <f t="shared" si="10"/>
        <v>19.408866995073904</v>
      </c>
      <c r="N16" s="15">
        <v>6</v>
      </c>
      <c r="O16" s="15">
        <v>12</v>
      </c>
      <c r="P16" s="15">
        <v>6</v>
      </c>
      <c r="Q16" s="16">
        <f t="shared" si="11"/>
        <v>2.0078138270766108</v>
      </c>
      <c r="R16" s="16">
        <f t="shared" si="12"/>
        <v>2.329064039408868</v>
      </c>
      <c r="S16" s="16">
        <f t="shared" si="13"/>
        <v>11.64532019704434</v>
      </c>
      <c r="T16" s="16">
        <f t="shared" si="14"/>
        <v>11.64532019704434</v>
      </c>
      <c r="U16" s="16" t="e">
        <f t="shared" si="15"/>
        <v>#DIV/0!</v>
      </c>
    </row>
    <row r="17" spans="1:21" x14ac:dyDescent="0.25">
      <c r="A17" s="9">
        <v>0.64583333333333304</v>
      </c>
      <c r="B17" s="22">
        <v>1.5304568527918776E-2</v>
      </c>
      <c r="C17" s="11">
        <f t="shared" si="0"/>
        <v>153.04568527918775</v>
      </c>
      <c r="D17" s="11">
        <f t="shared" si="1"/>
        <v>4.5913705583756323</v>
      </c>
      <c r="E17" s="11">
        <f t="shared" si="2"/>
        <v>23.569035532994913</v>
      </c>
      <c r="F17" s="11">
        <f t="shared" si="3"/>
        <v>13.927157360406085</v>
      </c>
      <c r="G17" s="11">
        <f t="shared" si="4"/>
        <v>16.069796954314715</v>
      </c>
      <c r="H17" s="11">
        <f t="shared" si="5"/>
        <v>44.383248730964446</v>
      </c>
      <c r="I17" s="11">
        <f t="shared" si="6"/>
        <v>38.261421319796938</v>
      </c>
      <c r="J17" s="11">
        <f t="shared" si="7"/>
        <v>7.6522842639593875</v>
      </c>
      <c r="K17" s="11">
        <f t="shared" si="8"/>
        <v>7.6522842639593875</v>
      </c>
      <c r="L17" s="11">
        <f t="shared" si="9"/>
        <v>0</v>
      </c>
      <c r="M17" s="14">
        <f t="shared" si="10"/>
        <v>6.5339966832504173</v>
      </c>
      <c r="N17" s="15">
        <v>6</v>
      </c>
      <c r="O17" s="15">
        <v>12</v>
      </c>
      <c r="P17" s="15">
        <v>6</v>
      </c>
      <c r="Q17" s="16">
        <f t="shared" si="11"/>
        <v>0.67593069137073281</v>
      </c>
      <c r="R17" s="16">
        <f t="shared" si="12"/>
        <v>0.78407960199005011</v>
      </c>
      <c r="S17" s="16">
        <f t="shared" si="13"/>
        <v>3.9203980099502505</v>
      </c>
      <c r="T17" s="16">
        <f t="shared" si="14"/>
        <v>3.9203980099502505</v>
      </c>
      <c r="U17" s="16" t="e">
        <f t="shared" si="15"/>
        <v>#DIV/0!</v>
      </c>
    </row>
    <row r="18" spans="1:21" x14ac:dyDescent="0.25">
      <c r="A18" s="9">
        <v>0.66666666666666696</v>
      </c>
      <c r="B18" s="22">
        <v>2.5456852791878166E-2</v>
      </c>
      <c r="C18" s="11">
        <f t="shared" si="0"/>
        <v>254.56852791878165</v>
      </c>
      <c r="D18" s="11">
        <f t="shared" si="1"/>
        <v>7.637055837563449</v>
      </c>
      <c r="E18" s="11">
        <f t="shared" si="2"/>
        <v>39.203553299492377</v>
      </c>
      <c r="F18" s="11">
        <f t="shared" si="3"/>
        <v>23.165736040609129</v>
      </c>
      <c r="G18" s="11">
        <f t="shared" si="4"/>
        <v>26.729695431472074</v>
      </c>
      <c r="H18" s="11">
        <f t="shared" si="5"/>
        <v>73.82487309644668</v>
      </c>
      <c r="I18" s="11">
        <f t="shared" si="6"/>
        <v>63.642131979695414</v>
      </c>
      <c r="J18" s="11">
        <f t="shared" si="7"/>
        <v>12.728426395939083</v>
      </c>
      <c r="K18" s="11">
        <f t="shared" si="8"/>
        <v>12.728426395939083</v>
      </c>
      <c r="L18" s="11">
        <f t="shared" si="9"/>
        <v>0</v>
      </c>
      <c r="M18" s="14">
        <f t="shared" si="10"/>
        <v>3.928215353938187</v>
      </c>
      <c r="N18" s="15">
        <v>6</v>
      </c>
      <c r="O18" s="15">
        <v>12</v>
      </c>
      <c r="P18" s="15">
        <v>6</v>
      </c>
      <c r="Q18" s="16">
        <f t="shared" si="11"/>
        <v>0.40636710557981243</v>
      </c>
      <c r="R18" s="16">
        <f t="shared" si="12"/>
        <v>0.47138584247258236</v>
      </c>
      <c r="S18" s="16">
        <f t="shared" si="13"/>
        <v>2.3569292123629118</v>
      </c>
      <c r="T18" s="16">
        <f t="shared" si="14"/>
        <v>2.3569292123629118</v>
      </c>
      <c r="U18" s="16" t="e">
        <f t="shared" si="15"/>
        <v>#DIV/0!</v>
      </c>
    </row>
    <row r="19" spans="1:21" x14ac:dyDescent="0.25">
      <c r="A19" s="9">
        <v>0.6875</v>
      </c>
      <c r="B19" s="22">
        <v>3.5609137055837556E-2</v>
      </c>
      <c r="C19" s="11">
        <f t="shared" si="0"/>
        <v>356.09137055837556</v>
      </c>
      <c r="D19" s="11">
        <f t="shared" si="1"/>
        <v>10.682741116751266</v>
      </c>
      <c r="E19" s="11">
        <f t="shared" si="2"/>
        <v>54.838071065989837</v>
      </c>
      <c r="F19" s="11">
        <f t="shared" si="3"/>
        <v>32.404314720812174</v>
      </c>
      <c r="G19" s="11">
        <f t="shared" si="4"/>
        <v>37.389593908629429</v>
      </c>
      <c r="H19" s="11">
        <f t="shared" si="5"/>
        <v>103.26649746192891</v>
      </c>
      <c r="I19" s="11">
        <f t="shared" si="6"/>
        <v>89.02284263959389</v>
      </c>
      <c r="J19" s="11">
        <f t="shared" si="7"/>
        <v>17.804568527918779</v>
      </c>
      <c r="K19" s="11">
        <f t="shared" si="8"/>
        <v>17.804568527918779</v>
      </c>
      <c r="L19" s="11">
        <f t="shared" si="9"/>
        <v>0</v>
      </c>
      <c r="M19" s="14">
        <f t="shared" si="10"/>
        <v>2.8082679971489672</v>
      </c>
      <c r="N19" s="15">
        <v>6</v>
      </c>
      <c r="O19" s="15">
        <v>12</v>
      </c>
      <c r="P19" s="15">
        <v>6</v>
      </c>
      <c r="Q19" s="16">
        <f t="shared" si="11"/>
        <v>0.29051048246368627</v>
      </c>
      <c r="R19" s="16">
        <f t="shared" si="12"/>
        <v>0.33699215965787604</v>
      </c>
      <c r="S19" s="16">
        <f t="shared" si="13"/>
        <v>1.6849607982893802</v>
      </c>
      <c r="T19" s="16">
        <f t="shared" si="14"/>
        <v>1.6849607982893802</v>
      </c>
      <c r="U19" s="16" t="e">
        <f t="shared" si="15"/>
        <v>#DIV/0!</v>
      </c>
    </row>
    <row r="20" spans="1:21" x14ac:dyDescent="0.25">
      <c r="A20" s="9">
        <v>0.70833333333333304</v>
      </c>
      <c r="B20" s="22">
        <v>3.5609137055837556E-2</v>
      </c>
      <c r="C20" s="11">
        <f t="shared" si="0"/>
        <v>356.09137055837556</v>
      </c>
      <c r="D20" s="11">
        <f t="shared" si="1"/>
        <v>10.682741116751266</v>
      </c>
      <c r="E20" s="11">
        <f t="shared" si="2"/>
        <v>54.838071065989837</v>
      </c>
      <c r="F20" s="11">
        <f t="shared" si="3"/>
        <v>32.404314720812174</v>
      </c>
      <c r="G20" s="11">
        <f t="shared" si="4"/>
        <v>37.389593908629429</v>
      </c>
      <c r="H20" s="11">
        <f t="shared" si="5"/>
        <v>103.26649746192891</v>
      </c>
      <c r="I20" s="11">
        <f t="shared" si="6"/>
        <v>89.02284263959389</v>
      </c>
      <c r="J20" s="11">
        <f t="shared" si="7"/>
        <v>17.804568527918779</v>
      </c>
      <c r="K20" s="11">
        <f t="shared" si="8"/>
        <v>17.804568527918779</v>
      </c>
      <c r="L20" s="11">
        <f t="shared" si="9"/>
        <v>0</v>
      </c>
      <c r="M20" s="14">
        <f t="shared" si="10"/>
        <v>2.8082679971489672</v>
      </c>
      <c r="N20" s="15">
        <v>6</v>
      </c>
      <c r="O20" s="15">
        <v>12</v>
      </c>
      <c r="P20" s="15">
        <v>6</v>
      </c>
      <c r="Q20" s="16">
        <f t="shared" si="11"/>
        <v>0.29051048246368627</v>
      </c>
      <c r="R20" s="16">
        <f t="shared" si="12"/>
        <v>0.33699215965787604</v>
      </c>
      <c r="S20" s="16">
        <f t="shared" si="13"/>
        <v>1.6849607982893802</v>
      </c>
      <c r="T20" s="16">
        <f t="shared" si="14"/>
        <v>1.6849607982893802</v>
      </c>
      <c r="U20" s="16" t="e">
        <f t="shared" si="15"/>
        <v>#DIV/0!</v>
      </c>
    </row>
    <row r="21" spans="1:21" x14ac:dyDescent="0.25">
      <c r="A21" s="9">
        <v>0.72916666666666696</v>
      </c>
      <c r="B21" s="22">
        <v>9.6522842639593889E-2</v>
      </c>
      <c r="C21" s="11">
        <f t="shared" si="0"/>
        <v>965.22842639593887</v>
      </c>
      <c r="D21" s="11">
        <f t="shared" si="1"/>
        <v>28.956852791878166</v>
      </c>
      <c r="E21" s="11">
        <f t="shared" si="2"/>
        <v>148.6451776649746</v>
      </c>
      <c r="F21" s="11">
        <f t="shared" si="3"/>
        <v>87.835786802030441</v>
      </c>
      <c r="G21" s="11">
        <f t="shared" si="4"/>
        <v>101.34898477157358</v>
      </c>
      <c r="H21" s="11">
        <f t="shared" si="5"/>
        <v>279.91624365482227</v>
      </c>
      <c r="I21" s="11">
        <f t="shared" si="6"/>
        <v>241.30710659898472</v>
      </c>
      <c r="J21" s="11">
        <f t="shared" si="7"/>
        <v>48.261421319796945</v>
      </c>
      <c r="K21" s="11">
        <f t="shared" si="8"/>
        <v>48.261421319796945</v>
      </c>
      <c r="L21" s="11">
        <f t="shared" si="9"/>
        <v>0</v>
      </c>
      <c r="M21" s="14">
        <f t="shared" si="10"/>
        <v>1.0360241914278203</v>
      </c>
      <c r="N21" s="15">
        <v>6</v>
      </c>
      <c r="O21" s="15">
        <v>12</v>
      </c>
      <c r="P21" s="15">
        <v>6</v>
      </c>
      <c r="Q21" s="16">
        <f t="shared" si="11"/>
        <v>0.10717491635460211</v>
      </c>
      <c r="R21" s="16">
        <f t="shared" si="12"/>
        <v>0.12432290297133844</v>
      </c>
      <c r="S21" s="16">
        <f t="shared" si="13"/>
        <v>0.62161451485669217</v>
      </c>
      <c r="T21" s="16">
        <f t="shared" si="14"/>
        <v>0.62161451485669217</v>
      </c>
      <c r="U21" s="16" t="e">
        <f t="shared" si="15"/>
        <v>#DIV/0!</v>
      </c>
    </row>
    <row r="22" spans="1:21" x14ac:dyDescent="0.25">
      <c r="A22" s="9">
        <v>0.75</v>
      </c>
      <c r="B22" s="22">
        <v>4.5761421319796949E-2</v>
      </c>
      <c r="C22" s="11">
        <f t="shared" si="0"/>
        <v>457.61421319796949</v>
      </c>
      <c r="D22" s="11">
        <f t="shared" si="1"/>
        <v>13.728426395939085</v>
      </c>
      <c r="E22" s="11">
        <f t="shared" si="2"/>
        <v>70.472588832487304</v>
      </c>
      <c r="F22" s="11">
        <f t="shared" si="3"/>
        <v>41.642893401015222</v>
      </c>
      <c r="G22" s="11">
        <f t="shared" si="4"/>
        <v>48.049492385786792</v>
      </c>
      <c r="H22" s="11">
        <f t="shared" si="5"/>
        <v>132.70812182741113</v>
      </c>
      <c r="I22" s="11">
        <f t="shared" si="6"/>
        <v>114.40355329949237</v>
      </c>
      <c r="J22" s="11">
        <f t="shared" si="7"/>
        <v>22.880710659898476</v>
      </c>
      <c r="K22" s="11">
        <f t="shared" si="8"/>
        <v>22.880710659898476</v>
      </c>
      <c r="L22" s="11">
        <f t="shared" si="9"/>
        <v>0</v>
      </c>
      <c r="M22" s="14">
        <f t="shared" si="10"/>
        <v>2.1852468108707712</v>
      </c>
      <c r="N22" s="15">
        <v>6</v>
      </c>
      <c r="O22" s="15">
        <v>12</v>
      </c>
      <c r="P22" s="15">
        <v>6</v>
      </c>
      <c r="Q22" s="16">
        <f t="shared" si="11"/>
        <v>0.22606001491766603</v>
      </c>
      <c r="R22" s="16">
        <f t="shared" si="12"/>
        <v>0.26222961730449257</v>
      </c>
      <c r="S22" s="16">
        <f t="shared" si="13"/>
        <v>1.3111480865224627</v>
      </c>
      <c r="T22" s="16">
        <f t="shared" si="14"/>
        <v>1.3111480865224627</v>
      </c>
      <c r="U22" s="16" t="e">
        <f t="shared" si="15"/>
        <v>#DIV/0!</v>
      </c>
    </row>
    <row r="23" spans="1:21" x14ac:dyDescent="0.25">
      <c r="A23" s="9">
        <v>0.77083333333333304</v>
      </c>
      <c r="B23" s="22">
        <v>1.5304568527918776E-2</v>
      </c>
      <c r="C23" s="11">
        <f t="shared" si="0"/>
        <v>153.04568527918775</v>
      </c>
      <c r="D23" s="11">
        <f t="shared" si="1"/>
        <v>4.5913705583756323</v>
      </c>
      <c r="E23" s="11">
        <f t="shared" si="2"/>
        <v>23.569035532994913</v>
      </c>
      <c r="F23" s="11">
        <f t="shared" si="3"/>
        <v>13.927157360406085</v>
      </c>
      <c r="G23" s="11">
        <f t="shared" si="4"/>
        <v>16.069796954314715</v>
      </c>
      <c r="H23" s="11">
        <f t="shared" si="5"/>
        <v>44.383248730964446</v>
      </c>
      <c r="I23" s="11">
        <f t="shared" si="6"/>
        <v>38.261421319796938</v>
      </c>
      <c r="J23" s="11">
        <f t="shared" si="7"/>
        <v>7.6522842639593875</v>
      </c>
      <c r="K23" s="11">
        <f t="shared" si="8"/>
        <v>7.6522842639593875</v>
      </c>
      <c r="L23" s="11">
        <f t="shared" si="9"/>
        <v>0</v>
      </c>
      <c r="M23" s="14">
        <f t="shared" si="10"/>
        <v>6.5339966832504173</v>
      </c>
      <c r="N23" s="15">
        <v>6</v>
      </c>
      <c r="O23" s="15">
        <v>12</v>
      </c>
      <c r="P23" s="15">
        <v>6</v>
      </c>
      <c r="Q23" s="16">
        <f t="shared" si="11"/>
        <v>0.67593069137073281</v>
      </c>
      <c r="R23" s="16">
        <f t="shared" si="12"/>
        <v>0.78407960199005011</v>
      </c>
      <c r="S23" s="16">
        <f t="shared" si="13"/>
        <v>3.9203980099502505</v>
      </c>
      <c r="T23" s="16">
        <f t="shared" si="14"/>
        <v>3.9203980099502505</v>
      </c>
      <c r="U23" s="16" t="e">
        <f t="shared" si="15"/>
        <v>#DIV/0!</v>
      </c>
    </row>
    <row r="24" spans="1:21" x14ac:dyDescent="0.25">
      <c r="A24" s="9">
        <v>0.79166666666666696</v>
      </c>
      <c r="B24" s="22">
        <v>1.5304568527918776E-2</v>
      </c>
      <c r="C24" s="11">
        <f t="shared" si="0"/>
        <v>153.04568527918775</v>
      </c>
      <c r="D24" s="11">
        <f t="shared" si="1"/>
        <v>4.5913705583756323</v>
      </c>
      <c r="E24" s="11">
        <f t="shared" si="2"/>
        <v>23.569035532994913</v>
      </c>
      <c r="F24" s="11">
        <f t="shared" si="3"/>
        <v>13.927157360406085</v>
      </c>
      <c r="G24" s="11">
        <f t="shared" si="4"/>
        <v>16.069796954314715</v>
      </c>
      <c r="H24" s="11">
        <f t="shared" si="5"/>
        <v>44.383248730964446</v>
      </c>
      <c r="I24" s="11">
        <f t="shared" si="6"/>
        <v>38.261421319796938</v>
      </c>
      <c r="J24" s="11">
        <f t="shared" si="7"/>
        <v>7.6522842639593875</v>
      </c>
      <c r="K24" s="11">
        <f t="shared" si="8"/>
        <v>7.6522842639593875</v>
      </c>
      <c r="L24" s="11">
        <f t="shared" si="9"/>
        <v>0</v>
      </c>
      <c r="M24" s="14">
        <f t="shared" si="10"/>
        <v>6.5339966832504173</v>
      </c>
      <c r="N24" s="15">
        <v>12</v>
      </c>
      <c r="O24" s="15">
        <v>12</v>
      </c>
      <c r="P24" s="15">
        <v>12</v>
      </c>
      <c r="Q24" s="16">
        <f t="shared" si="11"/>
        <v>0.67593069137073281</v>
      </c>
      <c r="R24" s="16">
        <f t="shared" si="12"/>
        <v>0.78407960199005011</v>
      </c>
      <c r="S24" s="16">
        <f t="shared" si="13"/>
        <v>3.9203980099502505</v>
      </c>
      <c r="T24" s="16">
        <f t="shared" si="14"/>
        <v>3.9203980099502505</v>
      </c>
      <c r="U24" s="16" t="e">
        <f t="shared" si="15"/>
        <v>#DIV/0!</v>
      </c>
    </row>
    <row r="25" spans="1:21" x14ac:dyDescent="0.25">
      <c r="A25" s="9">
        <v>0.8125</v>
      </c>
      <c r="B25" s="22">
        <v>1.0228426395939082E-2</v>
      </c>
      <c r="C25" s="11">
        <f t="shared" si="0"/>
        <v>102.28426395939083</v>
      </c>
      <c r="D25" s="11">
        <f t="shared" si="1"/>
        <v>3.0685279187817249</v>
      </c>
      <c r="E25" s="11">
        <f t="shared" si="2"/>
        <v>15.751776649746187</v>
      </c>
      <c r="F25" s="11">
        <f t="shared" si="3"/>
        <v>9.3078680203045643</v>
      </c>
      <c r="G25" s="11">
        <f t="shared" si="4"/>
        <v>10.739847715736037</v>
      </c>
      <c r="H25" s="11">
        <f t="shared" si="5"/>
        <v>29.662436548223337</v>
      </c>
      <c r="I25" s="11">
        <f t="shared" si="6"/>
        <v>25.571065989847707</v>
      </c>
      <c r="J25" s="11">
        <f t="shared" si="7"/>
        <v>5.1142131979695415</v>
      </c>
      <c r="K25" s="11">
        <f t="shared" si="8"/>
        <v>5.1142131979695415</v>
      </c>
      <c r="L25" s="11">
        <f t="shared" si="9"/>
        <v>0</v>
      </c>
      <c r="M25" s="14">
        <f t="shared" si="10"/>
        <v>9.7766749379652644</v>
      </c>
      <c r="N25" s="15">
        <v>12</v>
      </c>
      <c r="O25" s="15">
        <v>12</v>
      </c>
      <c r="P25" s="15">
        <v>12</v>
      </c>
      <c r="Q25" s="16">
        <f t="shared" si="11"/>
        <v>1.0113801659964068</v>
      </c>
      <c r="R25" s="16">
        <f t="shared" si="12"/>
        <v>1.1732009925558318</v>
      </c>
      <c r="S25" s="16">
        <f t="shared" si="13"/>
        <v>5.8660049627791579</v>
      </c>
      <c r="T25" s="16">
        <f t="shared" si="14"/>
        <v>5.8660049627791579</v>
      </c>
      <c r="U25" s="16" t="e">
        <f t="shared" si="15"/>
        <v>#DIV/0!</v>
      </c>
    </row>
    <row r="26" spans="1:21" x14ac:dyDescent="0.25">
      <c r="A26" s="9">
        <v>0.83333333333333304</v>
      </c>
      <c r="B26" s="10">
        <v>0.01</v>
      </c>
      <c r="C26" s="4">
        <f t="shared" si="0"/>
        <v>100</v>
      </c>
      <c r="D26" s="11">
        <f t="shared" si="1"/>
        <v>3</v>
      </c>
      <c r="E26" s="11">
        <f t="shared" si="2"/>
        <v>15.4</v>
      </c>
      <c r="F26" s="11">
        <f t="shared" si="3"/>
        <v>9.1</v>
      </c>
      <c r="G26" s="11">
        <f t="shared" si="4"/>
        <v>10.5</v>
      </c>
      <c r="H26" s="11">
        <f t="shared" si="5"/>
        <v>28.999999999999996</v>
      </c>
      <c r="I26" s="11">
        <f t="shared" si="6"/>
        <v>25</v>
      </c>
      <c r="J26" s="11">
        <f t="shared" si="7"/>
        <v>5</v>
      </c>
      <c r="K26" s="11">
        <f t="shared" si="8"/>
        <v>5</v>
      </c>
      <c r="L26" s="11">
        <f t="shared" si="9"/>
        <v>0</v>
      </c>
      <c r="M26" s="14">
        <f t="shared" si="10"/>
        <v>10</v>
      </c>
      <c r="N26" s="15">
        <v>12</v>
      </c>
      <c r="O26" s="15">
        <v>12</v>
      </c>
      <c r="P26" s="15">
        <v>12</v>
      </c>
      <c r="Q26" s="16">
        <f t="shared" si="11"/>
        <v>1.0344827586206897</v>
      </c>
      <c r="R26" s="16">
        <f t="shared" si="12"/>
        <v>1.2</v>
      </c>
      <c r="S26" s="16">
        <f t="shared" si="13"/>
        <v>6</v>
      </c>
      <c r="T26" s="16">
        <f t="shared" si="14"/>
        <v>6</v>
      </c>
      <c r="U26" s="16" t="e">
        <f t="shared" si="15"/>
        <v>#DIV/0!</v>
      </c>
    </row>
    <row r="27" spans="1:21" x14ac:dyDescent="0.25">
      <c r="A27" s="9">
        <v>0.85416666666666696</v>
      </c>
      <c r="B27" s="10">
        <v>1E-4</v>
      </c>
      <c r="C27" s="4">
        <f t="shared" si="0"/>
        <v>1</v>
      </c>
      <c r="D27" s="11">
        <f t="shared" si="1"/>
        <v>0.03</v>
      </c>
      <c r="E27" s="11">
        <f t="shared" si="2"/>
        <v>0.154</v>
      </c>
      <c r="F27" s="11">
        <f t="shared" si="3"/>
        <v>9.0999999999999998E-2</v>
      </c>
      <c r="G27" s="11">
        <f t="shared" si="4"/>
        <v>0.105</v>
      </c>
      <c r="H27" s="11">
        <f t="shared" si="5"/>
        <v>0.28999999999999998</v>
      </c>
      <c r="I27" s="11">
        <f t="shared" si="6"/>
        <v>0.25</v>
      </c>
      <c r="J27" s="11">
        <f t="shared" si="7"/>
        <v>0.05</v>
      </c>
      <c r="K27" s="11">
        <f t="shared" si="8"/>
        <v>0.05</v>
      </c>
      <c r="L27" s="11">
        <f t="shared" si="9"/>
        <v>0</v>
      </c>
      <c r="M27" s="14">
        <f t="shared" si="10"/>
        <v>1000</v>
      </c>
      <c r="N27" s="15">
        <v>12</v>
      </c>
      <c r="O27" s="15">
        <v>12</v>
      </c>
      <c r="P27" s="15">
        <v>12</v>
      </c>
      <c r="Q27" s="16">
        <f t="shared" si="11"/>
        <v>103.44827586206897</v>
      </c>
      <c r="R27" s="16">
        <f t="shared" si="12"/>
        <v>120</v>
      </c>
      <c r="S27" s="16">
        <f t="shared" si="13"/>
        <v>600</v>
      </c>
      <c r="T27" s="16">
        <f t="shared" si="14"/>
        <v>600</v>
      </c>
      <c r="U27" s="16" t="e">
        <f t="shared" si="15"/>
        <v>#DIV/0!</v>
      </c>
    </row>
    <row r="28" spans="1:21" x14ac:dyDescent="0.25">
      <c r="A28" s="9">
        <v>0.875</v>
      </c>
      <c r="B28" s="10">
        <v>1E-4</v>
      </c>
      <c r="C28" s="4">
        <f t="shared" si="0"/>
        <v>1</v>
      </c>
      <c r="D28" s="11">
        <f t="shared" si="1"/>
        <v>0.03</v>
      </c>
      <c r="E28" s="11">
        <f t="shared" si="2"/>
        <v>0.154</v>
      </c>
      <c r="F28" s="11">
        <f t="shared" si="3"/>
        <v>9.0999999999999998E-2</v>
      </c>
      <c r="G28" s="11">
        <f t="shared" si="4"/>
        <v>0.105</v>
      </c>
      <c r="H28" s="11">
        <f t="shared" si="5"/>
        <v>0.28999999999999998</v>
      </c>
      <c r="I28" s="11">
        <f t="shared" si="6"/>
        <v>0.25</v>
      </c>
      <c r="J28" s="11">
        <f t="shared" si="7"/>
        <v>0.05</v>
      </c>
      <c r="K28" s="11">
        <f t="shared" si="8"/>
        <v>0.05</v>
      </c>
      <c r="L28" s="11">
        <f t="shared" si="9"/>
        <v>0</v>
      </c>
      <c r="M28" s="14">
        <f t="shared" si="10"/>
        <v>1000</v>
      </c>
      <c r="N28" s="15">
        <v>12</v>
      </c>
      <c r="O28" s="15">
        <v>12</v>
      </c>
      <c r="P28" s="15">
        <v>12</v>
      </c>
      <c r="Q28" s="16">
        <f t="shared" si="11"/>
        <v>103.44827586206897</v>
      </c>
      <c r="R28" s="16">
        <f t="shared" si="12"/>
        <v>120</v>
      </c>
      <c r="S28" s="16">
        <f t="shared" si="13"/>
        <v>600</v>
      </c>
      <c r="T28" s="16">
        <f t="shared" si="14"/>
        <v>600</v>
      </c>
      <c r="U28" s="16" t="e">
        <f t="shared" si="15"/>
        <v>#DIV/0!</v>
      </c>
    </row>
    <row r="29" spans="1:21" x14ac:dyDescent="0.25">
      <c r="A29" s="9">
        <v>0.89583333333333304</v>
      </c>
      <c r="B29" s="10">
        <v>1E-4</v>
      </c>
      <c r="C29" s="4">
        <f t="shared" si="0"/>
        <v>1</v>
      </c>
      <c r="D29" s="11">
        <f t="shared" si="1"/>
        <v>0.03</v>
      </c>
      <c r="E29" s="11">
        <f t="shared" si="2"/>
        <v>0.154</v>
      </c>
      <c r="F29" s="11">
        <f t="shared" si="3"/>
        <v>9.0999999999999998E-2</v>
      </c>
      <c r="G29" s="11">
        <f t="shared" si="4"/>
        <v>0.105</v>
      </c>
      <c r="H29" s="11">
        <f t="shared" si="5"/>
        <v>0.28999999999999998</v>
      </c>
      <c r="I29" s="11">
        <f t="shared" si="6"/>
        <v>0.25</v>
      </c>
      <c r="J29" s="11">
        <f t="shared" si="7"/>
        <v>0.05</v>
      </c>
      <c r="K29" s="11">
        <f t="shared" si="8"/>
        <v>0.05</v>
      </c>
      <c r="L29" s="11">
        <f t="shared" si="9"/>
        <v>0</v>
      </c>
      <c r="M29" s="14">
        <f t="shared" si="10"/>
        <v>1000</v>
      </c>
      <c r="N29" s="15">
        <v>20</v>
      </c>
      <c r="O29" s="15">
        <v>12</v>
      </c>
      <c r="P29" s="15">
        <v>20</v>
      </c>
      <c r="Q29" s="16">
        <f t="shared" si="11"/>
        <v>103.44827586206897</v>
      </c>
      <c r="R29" s="16">
        <f t="shared" si="12"/>
        <v>120</v>
      </c>
      <c r="S29" s="16">
        <f t="shared" si="13"/>
        <v>600</v>
      </c>
      <c r="T29" s="16">
        <f t="shared" si="14"/>
        <v>600</v>
      </c>
      <c r="U29" s="16" t="e">
        <f t="shared" si="15"/>
        <v>#DIV/0!</v>
      </c>
    </row>
    <row r="30" spans="1:21" x14ac:dyDescent="0.25">
      <c r="A30" s="9">
        <v>0.91666666666666596</v>
      </c>
      <c r="B30" s="10">
        <v>0</v>
      </c>
      <c r="C30" s="4">
        <f t="shared" si="0"/>
        <v>0</v>
      </c>
      <c r="D30" s="11">
        <f t="shared" si="1"/>
        <v>0</v>
      </c>
      <c r="E30" s="11">
        <f t="shared" si="2"/>
        <v>0</v>
      </c>
      <c r="F30" s="11">
        <f t="shared" si="3"/>
        <v>0</v>
      </c>
      <c r="G30" s="11">
        <f t="shared" si="4"/>
        <v>0</v>
      </c>
      <c r="H30" s="11">
        <f t="shared" si="5"/>
        <v>0</v>
      </c>
      <c r="I30" s="11">
        <f t="shared" si="6"/>
        <v>0</v>
      </c>
      <c r="J30" s="11">
        <f t="shared" si="7"/>
        <v>0</v>
      </c>
      <c r="K30" s="11">
        <f t="shared" si="8"/>
        <v>0</v>
      </c>
      <c r="L30" s="11">
        <f t="shared" si="9"/>
        <v>0</v>
      </c>
      <c r="M30" s="14">
        <v>999999</v>
      </c>
      <c r="N30" s="15">
        <v>20</v>
      </c>
      <c r="O30" s="15">
        <v>12</v>
      </c>
      <c r="P30" s="15">
        <v>20</v>
      </c>
      <c r="Q30" s="16">
        <v>999999</v>
      </c>
      <c r="R30" s="16">
        <v>999999</v>
      </c>
      <c r="S30" s="16">
        <v>999999</v>
      </c>
      <c r="T30" s="16">
        <v>999999</v>
      </c>
      <c r="U30" s="16">
        <v>999999</v>
      </c>
    </row>
    <row r="31" spans="1:21" x14ac:dyDescent="0.25">
      <c r="A31" s="2"/>
      <c r="B31" s="3"/>
      <c r="C31" s="3"/>
      <c r="D31" s="2"/>
      <c r="E31" s="2"/>
      <c r="F31" s="2"/>
      <c r="G31" s="2"/>
    </row>
    <row r="32" spans="1:21" x14ac:dyDescent="0.25">
      <c r="D32" s="2"/>
      <c r="E32" s="2"/>
      <c r="F32" s="2"/>
      <c r="G32" s="2"/>
      <c r="O32"/>
      <c r="P32"/>
      <c r="Q32"/>
      <c r="R32"/>
      <c r="S32"/>
      <c r="T32"/>
      <c r="U32"/>
    </row>
    <row r="33" spans="3:21" x14ac:dyDescent="0.25">
      <c r="C33" s="23"/>
      <c r="D33" s="24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/>
      <c r="P33"/>
      <c r="Q33"/>
      <c r="R33"/>
      <c r="S33"/>
      <c r="T33"/>
      <c r="U33"/>
    </row>
    <row r="34" spans="3:21" x14ac:dyDescent="0.25">
      <c r="C34" s="23"/>
      <c r="D34" s="6"/>
      <c r="E34" s="6"/>
      <c r="F34" s="6"/>
      <c r="G34" s="6"/>
      <c r="H34" s="6"/>
      <c r="I34" s="6"/>
      <c r="J34" s="6"/>
      <c r="K34" s="6"/>
      <c r="L34" s="6"/>
      <c r="M34" s="23"/>
      <c r="N34" s="23"/>
      <c r="O34"/>
      <c r="P34"/>
      <c r="Q34"/>
      <c r="R34"/>
      <c r="S34"/>
      <c r="T34"/>
      <c r="U34"/>
    </row>
    <row r="35" spans="3:21" x14ac:dyDescent="0.25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/>
      <c r="P35"/>
      <c r="Q35"/>
      <c r="R35"/>
      <c r="S35"/>
      <c r="T35"/>
      <c r="U35"/>
    </row>
    <row r="36" spans="3:21" x14ac:dyDescent="0.25"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/>
      <c r="P36"/>
      <c r="Q36"/>
      <c r="R36"/>
      <c r="S36"/>
      <c r="T36"/>
      <c r="U36"/>
    </row>
    <row r="37" spans="3:21" x14ac:dyDescent="0.25"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/>
      <c r="P37"/>
      <c r="Q37"/>
      <c r="R37"/>
      <c r="S37"/>
      <c r="T37"/>
      <c r="U37"/>
    </row>
    <row r="38" spans="3:21" x14ac:dyDescent="0.25">
      <c r="C38" s="25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/>
      <c r="P38"/>
      <c r="Q38"/>
      <c r="R38"/>
      <c r="S38"/>
      <c r="T38"/>
      <c r="U38"/>
    </row>
    <row r="39" spans="3:21" x14ac:dyDescent="0.25">
      <c r="C39" s="19"/>
      <c r="D39" s="2"/>
      <c r="E39" s="2"/>
      <c r="F39" s="2"/>
      <c r="G39" s="2"/>
      <c r="O39"/>
      <c r="P39"/>
      <c r="Q39"/>
      <c r="R39"/>
      <c r="S39"/>
      <c r="T39"/>
      <c r="U39"/>
    </row>
    <row r="40" spans="3:21" x14ac:dyDescent="0.25">
      <c r="C40" s="19"/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P40" sqref="P40"/>
    </sheetView>
  </sheetViews>
  <sheetFormatPr defaultRowHeight="15" x14ac:dyDescent="0.25"/>
  <cols>
    <col min="1" max="1" width="7.5703125" bestFit="1" customWidth="1"/>
    <col min="2" max="2" width="10.85546875" bestFit="1" customWidth="1"/>
    <col min="3" max="3" width="8.42578125" bestFit="1" customWidth="1"/>
    <col min="4" max="4" width="11.85546875" bestFit="1" customWidth="1"/>
  </cols>
  <sheetData>
    <row r="1" spans="1:4" x14ac:dyDescent="0.25">
      <c r="A1" s="7" t="s">
        <v>22</v>
      </c>
      <c r="B1" s="7" t="str">
        <f>Hourly_Arrival!P2</f>
        <v>Branch Ave AIT</v>
      </c>
      <c r="C1" s="7" t="s">
        <v>24</v>
      </c>
      <c r="D1" s="7" t="s">
        <v>23</v>
      </c>
    </row>
    <row r="2" spans="1:4" x14ac:dyDescent="0.25">
      <c r="A2" s="7">
        <v>510</v>
      </c>
      <c r="B2" s="18">
        <f>Hourly_Arrival!P3</f>
        <v>6</v>
      </c>
      <c r="C2" s="18">
        <f>(Hourly_Arrival!G3)/(30/B3)</f>
        <v>2.3099999999999996</v>
      </c>
      <c r="D2" s="9">
        <f>Hourly_Arrival!A3</f>
        <v>0.35416666666666702</v>
      </c>
    </row>
    <row r="3" spans="1:4" x14ac:dyDescent="0.25">
      <c r="A3" s="7">
        <v>540</v>
      </c>
      <c r="B3" s="18">
        <f>Hourly_Arrival!P4</f>
        <v>6</v>
      </c>
      <c r="C3" s="18">
        <f>(Hourly_Arrival!G4)/(30/B4)</f>
        <v>4.6199999999999992</v>
      </c>
      <c r="D3" s="9">
        <f>Hourly_Arrival!A4</f>
        <v>0.375</v>
      </c>
    </row>
    <row r="4" spans="1:4" x14ac:dyDescent="0.25">
      <c r="A4" s="7">
        <v>570</v>
      </c>
      <c r="B4" s="18">
        <f>Hourly_Arrival!P5</f>
        <v>12</v>
      </c>
      <c r="C4" s="18">
        <f>(Hourly_Arrival!G5)/(30/B5)</f>
        <v>28.139999999999997</v>
      </c>
      <c r="D4" s="9">
        <f>Hourly_Arrival!A5</f>
        <v>0.39583333333333398</v>
      </c>
    </row>
    <row r="5" spans="1:4" x14ac:dyDescent="0.25">
      <c r="A5" s="7">
        <v>600</v>
      </c>
      <c r="B5" s="18">
        <f>Hourly_Arrival!P6</f>
        <v>12</v>
      </c>
      <c r="C5" s="18">
        <f>(Hourly_Arrival!G6)/(30/B6)</f>
        <v>28.139999999999997</v>
      </c>
      <c r="D5" s="9">
        <f>Hourly_Arrival!A6</f>
        <v>0.41666666666666702</v>
      </c>
    </row>
    <row r="6" spans="1:4" x14ac:dyDescent="0.25">
      <c r="A6" s="7">
        <v>630</v>
      </c>
      <c r="B6" s="18">
        <f>Hourly_Arrival!P7</f>
        <v>12</v>
      </c>
      <c r="C6" s="18">
        <f>(Hourly_Arrival!G7)/(30/B7)</f>
        <v>28.139999999999997</v>
      </c>
      <c r="D6" s="9">
        <f>Hourly_Arrival!A7</f>
        <v>0.4375</v>
      </c>
    </row>
    <row r="7" spans="1:4" x14ac:dyDescent="0.25">
      <c r="A7" s="7">
        <v>660</v>
      </c>
      <c r="B7" s="18">
        <f>Hourly_Arrival!P8</f>
        <v>12</v>
      </c>
      <c r="C7" s="18">
        <f>(Hourly_Arrival!G8)/(30/B8)</f>
        <v>36.203999999999994</v>
      </c>
      <c r="D7" s="9">
        <f>Hourly_Arrival!A8</f>
        <v>0.45833333333333398</v>
      </c>
    </row>
    <row r="8" spans="1:4" x14ac:dyDescent="0.25">
      <c r="A8" s="7">
        <v>690</v>
      </c>
      <c r="B8" s="18">
        <f>Hourly_Arrival!P9</f>
        <v>12</v>
      </c>
      <c r="C8" s="18">
        <f>(Hourly_Arrival!G9)/(30/B9)</f>
        <v>36.203999999999994</v>
      </c>
      <c r="D8" s="9">
        <f>Hourly_Arrival!A9</f>
        <v>0.47916666666666702</v>
      </c>
    </row>
    <row r="9" spans="1:4" x14ac:dyDescent="0.25">
      <c r="A9" s="7">
        <v>720</v>
      </c>
      <c r="B9" s="18">
        <f>Hourly_Arrival!P10</f>
        <v>12</v>
      </c>
      <c r="C9" s="18">
        <f>(Hourly_Arrival!G10)/(30/B10)</f>
        <v>38.439593908629433</v>
      </c>
      <c r="D9" s="9">
        <f>Hourly_Arrival!A10</f>
        <v>0.5</v>
      </c>
    </row>
    <row r="10" spans="1:4" x14ac:dyDescent="0.25">
      <c r="A10" s="7">
        <v>750</v>
      </c>
      <c r="B10" s="18">
        <f>Hourly_Arrival!P11</f>
        <v>12</v>
      </c>
      <c r="C10" s="18">
        <f>(Hourly_Arrival!G11)/(30/B11)</f>
        <v>38.439593908629433</v>
      </c>
      <c r="D10" s="9">
        <f>Hourly_Arrival!A11</f>
        <v>0.52083333333333304</v>
      </c>
    </row>
    <row r="11" spans="1:4" x14ac:dyDescent="0.25">
      <c r="A11" s="7">
        <v>780</v>
      </c>
      <c r="B11" s="18">
        <f>Hourly_Arrival!P12</f>
        <v>12</v>
      </c>
      <c r="C11" s="18">
        <f>(Hourly_Arrival!G12)/(30/B12)</f>
        <v>38.439593908629433</v>
      </c>
      <c r="D11" s="9">
        <f>Hourly_Arrival!A12</f>
        <v>0.54166666666666696</v>
      </c>
    </row>
    <row r="12" spans="1:4" x14ac:dyDescent="0.25">
      <c r="A12" s="7">
        <v>810</v>
      </c>
      <c r="B12" s="18">
        <f>Hourly_Arrival!P13</f>
        <v>12</v>
      </c>
      <c r="C12" s="18">
        <f>(Hourly_Arrival!G13)/(30/B13)</f>
        <v>6.6197969543147179</v>
      </c>
      <c r="D12" s="9">
        <f>Hourly_Arrival!A13</f>
        <v>0.5625</v>
      </c>
    </row>
    <row r="13" spans="1:4" x14ac:dyDescent="0.25">
      <c r="A13" s="7">
        <v>840</v>
      </c>
      <c r="B13" s="18">
        <f>Hourly_Arrival!P14</f>
        <v>12</v>
      </c>
      <c r="C13" s="18">
        <f>(Hourly_Arrival!G14)/(30/B14)</f>
        <v>2.1639593908629431</v>
      </c>
      <c r="D13" s="9">
        <f>Hourly_Arrival!A14</f>
        <v>0.58333333333333304</v>
      </c>
    </row>
    <row r="14" spans="1:4" x14ac:dyDescent="0.25">
      <c r="A14" s="7">
        <v>870</v>
      </c>
      <c r="B14" s="18">
        <f>Hourly_Arrival!P15</f>
        <v>12</v>
      </c>
      <c r="C14" s="18">
        <f>(Hourly_Arrival!G15)/(30/B15)</f>
        <v>1.0819796954314715</v>
      </c>
      <c r="D14" s="9">
        <f>Hourly_Arrival!A15</f>
        <v>0.60416666666666696</v>
      </c>
    </row>
    <row r="15" spans="1:4" x14ac:dyDescent="0.25">
      <c r="A15" s="7">
        <v>900</v>
      </c>
      <c r="B15" s="18">
        <f>Hourly_Arrival!P16</f>
        <v>6</v>
      </c>
      <c r="C15" s="18">
        <f>(Hourly_Arrival!G16)/(30/B16)</f>
        <v>1.0819796954314715</v>
      </c>
      <c r="D15" s="9">
        <f>Hourly_Arrival!A16</f>
        <v>0.625</v>
      </c>
    </row>
    <row r="16" spans="1:4" x14ac:dyDescent="0.25">
      <c r="A16" s="7">
        <v>930</v>
      </c>
      <c r="B16" s="18">
        <f>Hourly_Arrival!P17</f>
        <v>6</v>
      </c>
      <c r="C16" s="18">
        <f>(Hourly_Arrival!G17)/(30/B17)</f>
        <v>3.2139593908629429</v>
      </c>
      <c r="D16" s="9">
        <f>Hourly_Arrival!A17</f>
        <v>0.64583333333333304</v>
      </c>
    </row>
    <row r="17" spans="1:4" x14ac:dyDescent="0.25">
      <c r="A17" s="7">
        <v>960</v>
      </c>
      <c r="B17" s="18">
        <f>Hourly_Arrival!P18</f>
        <v>6</v>
      </c>
      <c r="C17" s="18">
        <f>(Hourly_Arrival!G18)/(30/B18)</f>
        <v>5.3459390862944147</v>
      </c>
      <c r="D17" s="9">
        <f>Hourly_Arrival!A18</f>
        <v>0.66666666666666696</v>
      </c>
    </row>
    <row r="18" spans="1:4" x14ac:dyDescent="0.25">
      <c r="A18" s="7">
        <v>990</v>
      </c>
      <c r="B18" s="18">
        <f>Hourly_Arrival!P19</f>
        <v>6</v>
      </c>
      <c r="C18" s="18">
        <f>(Hourly_Arrival!G19)/(30/B19)</f>
        <v>7.4779187817258856</v>
      </c>
      <c r="D18" s="9">
        <f>Hourly_Arrival!A19</f>
        <v>0.6875</v>
      </c>
    </row>
    <row r="19" spans="1:4" x14ac:dyDescent="0.25">
      <c r="A19" s="7">
        <v>1020</v>
      </c>
      <c r="B19" s="18">
        <f>Hourly_Arrival!P20</f>
        <v>6</v>
      </c>
      <c r="C19" s="18">
        <f>(Hourly_Arrival!G20)/(30/B20)</f>
        <v>7.4779187817258856</v>
      </c>
      <c r="D19" s="9">
        <f>Hourly_Arrival!A20</f>
        <v>0.70833333333333304</v>
      </c>
    </row>
    <row r="20" spans="1:4" x14ac:dyDescent="0.25">
      <c r="A20" s="7">
        <v>1050</v>
      </c>
      <c r="B20" s="18">
        <f>Hourly_Arrival!P21</f>
        <v>6</v>
      </c>
      <c r="C20" s="18">
        <f>(Hourly_Arrival!G21)/(30/B21)</f>
        <v>20.269796954314717</v>
      </c>
      <c r="D20" s="9">
        <f>Hourly_Arrival!A21</f>
        <v>0.72916666666666696</v>
      </c>
    </row>
    <row r="21" spans="1:4" x14ac:dyDescent="0.25">
      <c r="A21" s="7">
        <v>1080</v>
      </c>
      <c r="B21" s="18">
        <f>Hourly_Arrival!P22</f>
        <v>6</v>
      </c>
      <c r="C21" s="18">
        <f>(Hourly_Arrival!G22)/(30/B22)</f>
        <v>9.6098984771573583</v>
      </c>
      <c r="D21" s="9">
        <f>Hourly_Arrival!A22</f>
        <v>0.75</v>
      </c>
    </row>
    <row r="22" spans="1:4" x14ac:dyDescent="0.25">
      <c r="A22" s="7">
        <v>1110</v>
      </c>
      <c r="B22" s="18">
        <f>Hourly_Arrival!P23</f>
        <v>6</v>
      </c>
      <c r="C22" s="18">
        <f>(Hourly_Arrival!G23)/(30/B23)</f>
        <v>6.4279187817258858</v>
      </c>
      <c r="D22" s="9">
        <f>Hourly_Arrival!A23</f>
        <v>0.77083333333333304</v>
      </c>
    </row>
    <row r="23" spans="1:4" x14ac:dyDescent="0.25">
      <c r="A23" s="7">
        <v>1140</v>
      </c>
      <c r="B23" s="18">
        <f>Hourly_Arrival!P24</f>
        <v>12</v>
      </c>
      <c r="C23" s="18">
        <f>(Hourly_Arrival!G24)/(30/B24)</f>
        <v>6.4279187817258858</v>
      </c>
      <c r="D23" s="9">
        <f>Hourly_Arrival!A24</f>
        <v>0.79166666666666696</v>
      </c>
    </row>
    <row r="24" spans="1:4" x14ac:dyDescent="0.25">
      <c r="A24" s="7">
        <v>1170</v>
      </c>
      <c r="B24" s="18">
        <f>Hourly_Arrival!P25</f>
        <v>12</v>
      </c>
      <c r="C24" s="18">
        <f>(Hourly_Arrival!G25)/(30/B25)</f>
        <v>4.2959390862944149</v>
      </c>
      <c r="D24" s="9">
        <f>Hourly_Arrival!A25</f>
        <v>0.8125</v>
      </c>
    </row>
    <row r="25" spans="1:4" x14ac:dyDescent="0.25">
      <c r="A25" s="7">
        <v>1200</v>
      </c>
      <c r="B25" s="18">
        <f>Hourly_Arrival!P26</f>
        <v>12</v>
      </c>
      <c r="C25" s="18">
        <f>(Hourly_Arrival!G26)/(30/B26)</f>
        <v>4.2</v>
      </c>
      <c r="D25" s="9">
        <f>Hourly_Arrival!A26</f>
        <v>0.83333333333333304</v>
      </c>
    </row>
    <row r="26" spans="1:4" x14ac:dyDescent="0.25">
      <c r="A26" s="7">
        <v>1230</v>
      </c>
      <c r="B26" s="18">
        <f>Hourly_Arrival!P27</f>
        <v>12</v>
      </c>
      <c r="C26" s="18">
        <f>(Hourly_Arrival!G27)/(30/B27)</f>
        <v>4.1999999999999996E-2</v>
      </c>
      <c r="D26" s="9">
        <f>Hourly_Arrival!A27</f>
        <v>0.85416666666666696</v>
      </c>
    </row>
    <row r="27" spans="1:4" x14ac:dyDescent="0.25">
      <c r="A27" s="7">
        <v>1260</v>
      </c>
      <c r="B27" s="18">
        <f>Hourly_Arrival!P28</f>
        <v>12</v>
      </c>
      <c r="C27" s="18">
        <f>(Hourly_Arrival!G28)/(30/B28)</f>
        <v>6.9999999999999993E-2</v>
      </c>
      <c r="D27" s="9">
        <f>Hourly_Arrival!A28</f>
        <v>0.875</v>
      </c>
    </row>
    <row r="28" spans="1:4" x14ac:dyDescent="0.25">
      <c r="A28" s="7">
        <v>1290</v>
      </c>
      <c r="B28" s="18">
        <f>Hourly_Arrival!P29</f>
        <v>20</v>
      </c>
      <c r="C28" s="18">
        <f>(Hourly_Arrival!G29)/(30/B29)</f>
        <v>6.9999999999999993E-2</v>
      </c>
      <c r="D28" s="9">
        <f>Hourly_Arrival!A29</f>
        <v>0.89583333333333304</v>
      </c>
    </row>
    <row r="29" spans="1:4" x14ac:dyDescent="0.25">
      <c r="A29" s="7">
        <v>1320</v>
      </c>
      <c r="B29" s="18">
        <f>Hourly_Arrival!P30</f>
        <v>20</v>
      </c>
      <c r="C29" s="18">
        <v>0</v>
      </c>
      <c r="D29" s="9">
        <f>Hourly_Arrival!A30</f>
        <v>0.91666666666666596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J41" sqref="J41:J42"/>
    </sheetView>
  </sheetViews>
  <sheetFormatPr defaultRowHeight="15" x14ac:dyDescent="0.25"/>
  <cols>
    <col min="1" max="1" width="13.140625" bestFit="1" customWidth="1"/>
    <col min="2" max="2" width="11" bestFit="1" customWidth="1"/>
    <col min="5" max="5" width="4.5703125" bestFit="1" customWidth="1"/>
    <col min="6" max="6" width="11.42578125" bestFit="1" customWidth="1"/>
  </cols>
  <sheetData>
    <row r="1" spans="1:9" x14ac:dyDescent="0.25">
      <c r="A1" s="8" t="s">
        <v>11</v>
      </c>
      <c r="B1" s="8" t="s">
        <v>10</v>
      </c>
    </row>
    <row r="2" spans="1:9" x14ac:dyDescent="0.25">
      <c r="A2" s="1" t="s">
        <v>6</v>
      </c>
      <c r="B2" s="1">
        <v>3</v>
      </c>
      <c r="E2" s="19">
        <v>0.44</v>
      </c>
      <c r="F2" t="s">
        <v>4</v>
      </c>
      <c r="H2" s="19">
        <v>0.35</v>
      </c>
      <c r="I2" t="s">
        <v>25</v>
      </c>
    </row>
    <row r="3" spans="1:9" x14ac:dyDescent="0.25">
      <c r="A3" s="1" t="s">
        <v>4</v>
      </c>
      <c r="B3" s="20">
        <v>15.4</v>
      </c>
      <c r="E3" s="19">
        <v>0.26</v>
      </c>
      <c r="F3" t="s">
        <v>3</v>
      </c>
    </row>
    <row r="4" spans="1:9" x14ac:dyDescent="0.25">
      <c r="A4" s="1" t="s">
        <v>3</v>
      </c>
      <c r="B4" s="20">
        <v>9.1</v>
      </c>
      <c r="E4" s="19">
        <v>0.3</v>
      </c>
      <c r="F4" t="s">
        <v>5</v>
      </c>
    </row>
    <row r="5" spans="1:9" x14ac:dyDescent="0.25">
      <c r="A5" s="1" t="s">
        <v>5</v>
      </c>
      <c r="B5" s="20">
        <v>10.5</v>
      </c>
    </row>
    <row r="6" spans="1:9" x14ac:dyDescent="0.25">
      <c r="A6" s="1" t="s">
        <v>7</v>
      </c>
      <c r="B6" s="1">
        <v>27</v>
      </c>
    </row>
    <row r="7" spans="1:9" x14ac:dyDescent="0.25">
      <c r="A7" s="1" t="s">
        <v>8</v>
      </c>
      <c r="B7" s="1">
        <v>27</v>
      </c>
    </row>
    <row r="8" spans="1:9" x14ac:dyDescent="0.25">
      <c r="A8" s="1" t="s">
        <v>13</v>
      </c>
      <c r="B8" s="1">
        <v>3</v>
      </c>
    </row>
    <row r="9" spans="1:9" s="2" customFormat="1" x14ac:dyDescent="0.25">
      <c r="A9" s="1" t="s">
        <v>14</v>
      </c>
      <c r="B9" s="1">
        <v>3</v>
      </c>
    </row>
    <row r="11" spans="1:9" x14ac:dyDescent="0.25">
      <c r="H11" s="21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AN15" sqref="AN15"/>
    </sheetView>
  </sheetViews>
  <sheetFormatPr defaultRowHeight="15" x14ac:dyDescent="0.25"/>
  <cols>
    <col min="1" max="1" width="8" bestFit="1" customWidth="1"/>
    <col min="2" max="2" width="10.42578125" bestFit="1" customWidth="1"/>
    <col min="3" max="3" width="9.28515625" bestFit="1" customWidth="1"/>
  </cols>
  <sheetData>
    <row r="1" spans="1:3" x14ac:dyDescent="0.25">
      <c r="A1" s="12" t="s">
        <v>22</v>
      </c>
      <c r="B1" s="12" t="str">
        <f>Hourly_Arrival!Q2</f>
        <v>CarsVA IAT</v>
      </c>
      <c r="C1" s="12" t="s">
        <v>23</v>
      </c>
    </row>
    <row r="2" spans="1:3" x14ac:dyDescent="0.25">
      <c r="A2" s="7">
        <v>500</v>
      </c>
      <c r="B2" s="13">
        <f>Hourly_Arrival!Q3</f>
        <v>0.94043887147335425</v>
      </c>
      <c r="C2" s="9">
        <f>Hourly_Arrival!A3</f>
        <v>0.35416666666666702</v>
      </c>
    </row>
    <row r="3" spans="1:3" x14ac:dyDescent="0.25">
      <c r="A3" s="7">
        <v>540</v>
      </c>
      <c r="B3" s="13">
        <f>Hourly_Arrival!Q4</f>
        <v>0.94043887147335425</v>
      </c>
      <c r="C3" s="9">
        <f>Hourly_Arrival!A4</f>
        <v>0.375</v>
      </c>
    </row>
    <row r="4" spans="1:3" x14ac:dyDescent="0.25">
      <c r="A4" s="7">
        <v>570</v>
      </c>
      <c r="B4" s="13">
        <f>Hourly_Arrival!Q5</f>
        <v>0.15440041173443131</v>
      </c>
      <c r="C4" s="9">
        <f>Hourly_Arrival!A5</f>
        <v>0.39583333333333398</v>
      </c>
    </row>
    <row r="5" spans="1:3" x14ac:dyDescent="0.25">
      <c r="A5" s="7">
        <v>600</v>
      </c>
      <c r="B5" s="13">
        <f>Hourly_Arrival!Q6</f>
        <v>0.15440041173443131</v>
      </c>
      <c r="C5" s="9">
        <f>Hourly_Arrival!A6</f>
        <v>0.41666666666666702</v>
      </c>
    </row>
    <row r="6" spans="1:3" x14ac:dyDescent="0.25">
      <c r="A6" s="7">
        <v>630</v>
      </c>
      <c r="B6" s="13">
        <f>Hourly_Arrival!Q7</f>
        <v>0.15440041173443131</v>
      </c>
      <c r="C6" s="9">
        <f>Hourly_Arrival!A7</f>
        <v>0.4375</v>
      </c>
    </row>
    <row r="7" spans="1:3" x14ac:dyDescent="0.25">
      <c r="A7" s="7">
        <v>660</v>
      </c>
      <c r="B7" s="13">
        <f>Hourly_Arrival!Q8</f>
        <v>0.12000960076806146</v>
      </c>
      <c r="C7" s="9">
        <f>Hourly_Arrival!A8</f>
        <v>0.45833333333333398</v>
      </c>
    </row>
    <row r="8" spans="1:3" x14ac:dyDescent="0.25">
      <c r="A8" s="7">
        <v>690</v>
      </c>
      <c r="B8" s="13">
        <f>Hourly_Arrival!Q9</f>
        <v>0.12000960076806146</v>
      </c>
      <c r="C8" s="9">
        <f>Hourly_Arrival!A9</f>
        <v>0.47916666666666702</v>
      </c>
    </row>
    <row r="9" spans="1:3" x14ac:dyDescent="0.25">
      <c r="A9" s="7">
        <v>720</v>
      </c>
      <c r="B9" s="13">
        <f>Hourly_Arrival!Q10</f>
        <v>0.11303000745883302</v>
      </c>
      <c r="C9" s="9">
        <f>Hourly_Arrival!A10</f>
        <v>0.5</v>
      </c>
    </row>
    <row r="10" spans="1:3" x14ac:dyDescent="0.25">
      <c r="A10" s="7">
        <v>750</v>
      </c>
      <c r="B10" s="13">
        <f>Hourly_Arrival!Q11</f>
        <v>0.11303000745883302</v>
      </c>
      <c r="C10" s="9">
        <f>Hourly_Arrival!A11</f>
        <v>0.52083333333333304</v>
      </c>
    </row>
    <row r="11" spans="1:3" x14ac:dyDescent="0.25">
      <c r="A11" s="7">
        <v>780</v>
      </c>
      <c r="B11" s="13">
        <f>Hourly_Arrival!Q12</f>
        <v>0.11303000745883302</v>
      </c>
      <c r="C11" s="9">
        <f>Hourly_Arrival!A12</f>
        <v>0.54166666666666696</v>
      </c>
    </row>
    <row r="12" spans="1:3" x14ac:dyDescent="0.25">
      <c r="A12" s="7">
        <v>810</v>
      </c>
      <c r="B12" s="13">
        <f>Hourly_Arrival!Q13</f>
        <v>0.65633849741795802</v>
      </c>
      <c r="C12" s="9">
        <f>Hourly_Arrival!A13</f>
        <v>0.5625</v>
      </c>
    </row>
    <row r="13" spans="1:3" x14ac:dyDescent="0.25">
      <c r="A13" s="7">
        <v>840</v>
      </c>
      <c r="B13" s="13">
        <f>Hourly_Arrival!Q14</f>
        <v>2.0078138270766108</v>
      </c>
      <c r="C13" s="9">
        <f>Hourly_Arrival!A14</f>
        <v>0.58333333333333304</v>
      </c>
    </row>
    <row r="14" spans="1:3" x14ac:dyDescent="0.25">
      <c r="A14" s="7">
        <v>870</v>
      </c>
      <c r="B14" s="13">
        <f>Hourly_Arrival!Q15</f>
        <v>2.0078138270766108</v>
      </c>
      <c r="C14" s="9">
        <f>Hourly_Arrival!A15</f>
        <v>0.60416666666666696</v>
      </c>
    </row>
    <row r="15" spans="1:3" x14ac:dyDescent="0.25">
      <c r="A15" s="7">
        <v>900</v>
      </c>
      <c r="B15" s="13">
        <f>Hourly_Arrival!Q16</f>
        <v>2.0078138270766108</v>
      </c>
      <c r="C15" s="9">
        <f>Hourly_Arrival!A16</f>
        <v>0.625</v>
      </c>
    </row>
    <row r="16" spans="1:3" x14ac:dyDescent="0.25">
      <c r="A16" s="7">
        <v>930</v>
      </c>
      <c r="B16" s="13">
        <f>Hourly_Arrival!Q17</f>
        <v>0.67593069137073281</v>
      </c>
      <c r="C16" s="9">
        <f>Hourly_Arrival!A17</f>
        <v>0.64583333333333304</v>
      </c>
    </row>
    <row r="17" spans="1:3" x14ac:dyDescent="0.25">
      <c r="A17" s="7">
        <v>960</v>
      </c>
      <c r="B17" s="13">
        <f>Hourly_Arrival!Q18</f>
        <v>0.40636710557981243</v>
      </c>
      <c r="C17" s="9">
        <f>Hourly_Arrival!A18</f>
        <v>0.66666666666666696</v>
      </c>
    </row>
    <row r="18" spans="1:3" x14ac:dyDescent="0.25">
      <c r="A18" s="7">
        <v>990</v>
      </c>
      <c r="B18" s="13">
        <f>Hourly_Arrival!Q19</f>
        <v>0.29051048246368627</v>
      </c>
      <c r="C18" s="9">
        <f>Hourly_Arrival!A19</f>
        <v>0.6875</v>
      </c>
    </row>
    <row r="19" spans="1:3" x14ac:dyDescent="0.25">
      <c r="A19" s="7">
        <v>1020</v>
      </c>
      <c r="B19" s="13">
        <f>Hourly_Arrival!Q20</f>
        <v>0.29051048246368627</v>
      </c>
      <c r="C19" s="9">
        <f>Hourly_Arrival!A20</f>
        <v>0.70833333333333304</v>
      </c>
    </row>
    <row r="20" spans="1:3" x14ac:dyDescent="0.25">
      <c r="A20" s="7">
        <v>1050</v>
      </c>
      <c r="B20" s="13">
        <f>Hourly_Arrival!Q21</f>
        <v>0.10717491635460211</v>
      </c>
      <c r="C20" s="9">
        <f>Hourly_Arrival!A21</f>
        <v>0.72916666666666696</v>
      </c>
    </row>
    <row r="21" spans="1:3" x14ac:dyDescent="0.25">
      <c r="A21" s="7">
        <v>1080</v>
      </c>
      <c r="B21" s="13">
        <f>Hourly_Arrival!Q22</f>
        <v>0.22606001491766603</v>
      </c>
      <c r="C21" s="9">
        <f>Hourly_Arrival!A22</f>
        <v>0.75</v>
      </c>
    </row>
    <row r="22" spans="1:3" x14ac:dyDescent="0.25">
      <c r="A22" s="7">
        <v>1110</v>
      </c>
      <c r="B22" s="13">
        <f>Hourly_Arrival!Q23</f>
        <v>0.67593069137073281</v>
      </c>
      <c r="C22" s="9">
        <f>Hourly_Arrival!A23</f>
        <v>0.77083333333333304</v>
      </c>
    </row>
    <row r="23" spans="1:3" x14ac:dyDescent="0.25">
      <c r="A23" s="7">
        <v>1140</v>
      </c>
      <c r="B23" s="13">
        <f>Hourly_Arrival!Q24</f>
        <v>0.67593069137073281</v>
      </c>
      <c r="C23" s="9">
        <f>Hourly_Arrival!A24</f>
        <v>0.79166666666666696</v>
      </c>
    </row>
    <row r="24" spans="1:3" x14ac:dyDescent="0.25">
      <c r="A24" s="7">
        <v>1170</v>
      </c>
      <c r="B24" s="13">
        <f>Hourly_Arrival!Q25</f>
        <v>1.0113801659964068</v>
      </c>
      <c r="C24" s="9">
        <f>Hourly_Arrival!A25</f>
        <v>0.8125</v>
      </c>
    </row>
    <row r="25" spans="1:3" x14ac:dyDescent="0.25">
      <c r="A25" s="7">
        <v>1200</v>
      </c>
      <c r="B25" s="13">
        <f>Hourly_Arrival!Q26</f>
        <v>1.0344827586206897</v>
      </c>
      <c r="C25" s="9">
        <f>Hourly_Arrival!A26</f>
        <v>0.83333333333333304</v>
      </c>
    </row>
    <row r="26" spans="1:3" x14ac:dyDescent="0.25">
      <c r="A26" s="7">
        <v>1230</v>
      </c>
      <c r="B26" s="13">
        <f>Hourly_Arrival!Q27</f>
        <v>103.44827586206897</v>
      </c>
      <c r="C26" s="9">
        <f>Hourly_Arrival!A27</f>
        <v>0.85416666666666696</v>
      </c>
    </row>
    <row r="27" spans="1:3" x14ac:dyDescent="0.25">
      <c r="A27" s="7">
        <v>1260</v>
      </c>
      <c r="B27" s="13">
        <f>Hourly_Arrival!Q28</f>
        <v>103.44827586206897</v>
      </c>
      <c r="C27" s="9">
        <f>Hourly_Arrival!A28</f>
        <v>0.875</v>
      </c>
    </row>
    <row r="28" spans="1:3" x14ac:dyDescent="0.25">
      <c r="A28" s="7">
        <v>1290</v>
      </c>
      <c r="B28" s="13">
        <f>Hourly_Arrival!Q29</f>
        <v>103.44827586206897</v>
      </c>
      <c r="C28" s="9">
        <f>Hourly_Arrival!A29</f>
        <v>0.89583333333333304</v>
      </c>
    </row>
    <row r="29" spans="1:3" x14ac:dyDescent="0.25">
      <c r="A29" s="7">
        <v>1320</v>
      </c>
      <c r="B29" s="13">
        <f>Hourly_Arrival!Q30</f>
        <v>999999</v>
      </c>
      <c r="C29" s="9">
        <f>Hourly_Arrival!A30</f>
        <v>0.91666666666666596</v>
      </c>
    </row>
    <row r="30" spans="1:3" x14ac:dyDescent="0.25">
      <c r="B30" s="2"/>
    </row>
    <row r="31" spans="1:3" x14ac:dyDescent="0.25">
      <c r="B31" s="2"/>
    </row>
    <row r="32" spans="1:3" x14ac:dyDescent="0.25">
      <c r="B32" s="2"/>
    </row>
    <row r="33" spans="2:2" x14ac:dyDescent="0.25">
      <c r="B33" s="2"/>
    </row>
    <row r="34" spans="2:2" x14ac:dyDescent="0.25">
      <c r="B34" s="2"/>
    </row>
    <row r="35" spans="2:2" x14ac:dyDescent="0.25">
      <c r="B35" s="2"/>
    </row>
    <row r="36" spans="2:2" x14ac:dyDescent="0.25">
      <c r="B36" s="2"/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2" sqref="A2"/>
    </sheetView>
  </sheetViews>
  <sheetFormatPr defaultRowHeight="15" x14ac:dyDescent="0.25"/>
  <cols>
    <col min="1" max="1" width="8" bestFit="1" customWidth="1"/>
    <col min="2" max="2" width="9.7109375" bestFit="1" customWidth="1"/>
    <col min="3" max="3" width="9.28515625" bestFit="1" customWidth="1"/>
  </cols>
  <sheetData>
    <row r="1" spans="1:3" x14ac:dyDescent="0.25">
      <c r="A1" s="12" t="s">
        <v>22</v>
      </c>
      <c r="B1" s="12" t="str">
        <f>Hourly_Arrival!R2</f>
        <v>CarsMD IAT</v>
      </c>
      <c r="C1" s="12" t="s">
        <v>23</v>
      </c>
    </row>
    <row r="2" spans="1:3" x14ac:dyDescent="0.25">
      <c r="A2" s="7">
        <v>500</v>
      </c>
      <c r="B2" s="13">
        <f>Hourly_Arrival!R3</f>
        <v>1.0909090909090908</v>
      </c>
      <c r="C2" s="9">
        <f>Hourly_Arrival!A3</f>
        <v>0.35416666666666702</v>
      </c>
    </row>
    <row r="3" spans="1:3" x14ac:dyDescent="0.25">
      <c r="A3" s="7">
        <v>540</v>
      </c>
      <c r="B3" s="13">
        <f>Hourly_Arrival!R4</f>
        <v>1.0909090909090908</v>
      </c>
      <c r="C3" s="9">
        <f>Hourly_Arrival!A4</f>
        <v>0.375</v>
      </c>
    </row>
    <row r="4" spans="1:3" x14ac:dyDescent="0.25">
      <c r="A4" s="7">
        <v>570</v>
      </c>
      <c r="B4" s="13">
        <f>Hourly_Arrival!R5</f>
        <v>0.17910447761194029</v>
      </c>
      <c r="C4" s="9">
        <f>Hourly_Arrival!A5</f>
        <v>0.39583333333333398</v>
      </c>
    </row>
    <row r="5" spans="1:3" x14ac:dyDescent="0.25">
      <c r="A5" s="7">
        <v>600</v>
      </c>
      <c r="B5" s="13">
        <f>Hourly_Arrival!R6</f>
        <v>0.17910447761194029</v>
      </c>
      <c r="C5" s="9">
        <f>Hourly_Arrival!A6</f>
        <v>0.41666666666666702</v>
      </c>
    </row>
    <row r="6" spans="1:3" x14ac:dyDescent="0.25">
      <c r="A6" s="7">
        <v>630</v>
      </c>
      <c r="B6" s="13">
        <f>Hourly_Arrival!R7</f>
        <v>0.17910447761194029</v>
      </c>
      <c r="C6" s="9">
        <f>Hourly_Arrival!A7</f>
        <v>0.4375</v>
      </c>
    </row>
    <row r="7" spans="1:3" x14ac:dyDescent="0.25">
      <c r="A7" s="7">
        <v>660</v>
      </c>
      <c r="B7" s="13">
        <f>Hourly_Arrival!R8</f>
        <v>0.13921113689095127</v>
      </c>
      <c r="C7" s="9">
        <f>Hourly_Arrival!A8</f>
        <v>0.45833333333333398</v>
      </c>
    </row>
    <row r="8" spans="1:3" x14ac:dyDescent="0.25">
      <c r="A8" s="7">
        <v>690</v>
      </c>
      <c r="B8" s="13">
        <f>Hourly_Arrival!R9</f>
        <v>0.13921113689095127</v>
      </c>
      <c r="C8" s="9">
        <f>Hourly_Arrival!A9</f>
        <v>0.47916666666666702</v>
      </c>
    </row>
    <row r="9" spans="1:3" x14ac:dyDescent="0.25">
      <c r="A9" s="7">
        <v>720</v>
      </c>
      <c r="B9" s="13">
        <f>Hourly_Arrival!R10</f>
        <v>0.13111480865224628</v>
      </c>
      <c r="C9" s="9">
        <f>Hourly_Arrival!A10</f>
        <v>0.5</v>
      </c>
    </row>
    <row r="10" spans="1:3" x14ac:dyDescent="0.25">
      <c r="A10" s="7">
        <v>750</v>
      </c>
      <c r="B10" s="13">
        <f>Hourly_Arrival!R11</f>
        <v>0.13111480865224628</v>
      </c>
      <c r="C10" s="9">
        <f>Hourly_Arrival!A11</f>
        <v>0.52083333333333304</v>
      </c>
    </row>
    <row r="11" spans="1:3" x14ac:dyDescent="0.25">
      <c r="A11" s="7">
        <v>780</v>
      </c>
      <c r="B11" s="13">
        <f>Hourly_Arrival!R12</f>
        <v>0.13111480865224628</v>
      </c>
      <c r="C11" s="9">
        <f>Hourly_Arrival!A12</f>
        <v>0.54166666666666696</v>
      </c>
    </row>
    <row r="12" spans="1:3" x14ac:dyDescent="0.25">
      <c r="A12" s="7">
        <v>810</v>
      </c>
      <c r="B12" s="13">
        <f>Hourly_Arrival!R13</f>
        <v>0.76135265700483112</v>
      </c>
      <c r="C12" s="9">
        <f>Hourly_Arrival!A13</f>
        <v>0.5625</v>
      </c>
    </row>
    <row r="13" spans="1:3" x14ac:dyDescent="0.25">
      <c r="A13" s="7">
        <v>840</v>
      </c>
      <c r="B13" s="13">
        <f>Hourly_Arrival!R14</f>
        <v>2.329064039408868</v>
      </c>
      <c r="C13" s="9">
        <f>Hourly_Arrival!A14</f>
        <v>0.58333333333333304</v>
      </c>
    </row>
    <row r="14" spans="1:3" x14ac:dyDescent="0.25">
      <c r="A14" s="7">
        <v>870</v>
      </c>
      <c r="B14" s="13">
        <f>Hourly_Arrival!R15</f>
        <v>2.329064039408868</v>
      </c>
      <c r="C14" s="9">
        <f>Hourly_Arrival!A15</f>
        <v>0.60416666666666696</v>
      </c>
    </row>
    <row r="15" spans="1:3" x14ac:dyDescent="0.25">
      <c r="A15" s="7">
        <v>900</v>
      </c>
      <c r="B15" s="13">
        <f>Hourly_Arrival!R16</f>
        <v>2.329064039408868</v>
      </c>
      <c r="C15" s="9">
        <f>Hourly_Arrival!A16</f>
        <v>0.625</v>
      </c>
    </row>
    <row r="16" spans="1:3" x14ac:dyDescent="0.25">
      <c r="A16" s="7">
        <v>930</v>
      </c>
      <c r="B16" s="13">
        <f>Hourly_Arrival!R17</f>
        <v>0.78407960199005011</v>
      </c>
      <c r="C16" s="9">
        <f>Hourly_Arrival!A17</f>
        <v>0.64583333333333304</v>
      </c>
    </row>
    <row r="17" spans="1:3" x14ac:dyDescent="0.25">
      <c r="A17" s="7">
        <v>960</v>
      </c>
      <c r="B17" s="13">
        <f>Hourly_Arrival!R18</f>
        <v>0.47138584247258236</v>
      </c>
      <c r="C17" s="9">
        <f>Hourly_Arrival!A18</f>
        <v>0.66666666666666696</v>
      </c>
    </row>
    <row r="18" spans="1:3" x14ac:dyDescent="0.25">
      <c r="A18" s="7">
        <v>990</v>
      </c>
      <c r="B18" s="13">
        <f>Hourly_Arrival!R19</f>
        <v>0.33699215965787604</v>
      </c>
      <c r="C18" s="9">
        <f>Hourly_Arrival!A19</f>
        <v>0.6875</v>
      </c>
    </row>
    <row r="19" spans="1:3" x14ac:dyDescent="0.25">
      <c r="A19" s="7">
        <v>1020</v>
      </c>
      <c r="B19" s="13">
        <f>Hourly_Arrival!R20</f>
        <v>0.33699215965787604</v>
      </c>
      <c r="C19" s="9">
        <f>Hourly_Arrival!A20</f>
        <v>0.70833333333333304</v>
      </c>
    </row>
    <row r="20" spans="1:3" x14ac:dyDescent="0.25">
      <c r="A20" s="7">
        <v>1050</v>
      </c>
      <c r="B20" s="13">
        <f>Hourly_Arrival!R21</f>
        <v>0.12432290297133844</v>
      </c>
      <c r="C20" s="9">
        <f>Hourly_Arrival!A21</f>
        <v>0.72916666666666696</v>
      </c>
    </row>
    <row r="21" spans="1:3" x14ac:dyDescent="0.25">
      <c r="A21" s="7">
        <v>1080</v>
      </c>
      <c r="B21" s="13">
        <f>Hourly_Arrival!R22</f>
        <v>0.26222961730449257</v>
      </c>
      <c r="C21" s="9">
        <f>Hourly_Arrival!A22</f>
        <v>0.75</v>
      </c>
    </row>
    <row r="22" spans="1:3" x14ac:dyDescent="0.25">
      <c r="A22" s="7">
        <v>1110</v>
      </c>
      <c r="B22" s="13">
        <f>Hourly_Arrival!R23</f>
        <v>0.78407960199005011</v>
      </c>
      <c r="C22" s="9">
        <f>Hourly_Arrival!A23</f>
        <v>0.77083333333333304</v>
      </c>
    </row>
    <row r="23" spans="1:3" x14ac:dyDescent="0.25">
      <c r="A23" s="7">
        <v>1140</v>
      </c>
      <c r="B23" s="13">
        <f>Hourly_Arrival!R24</f>
        <v>0.78407960199005011</v>
      </c>
      <c r="C23" s="9">
        <f>Hourly_Arrival!A24</f>
        <v>0.79166666666666696</v>
      </c>
    </row>
    <row r="24" spans="1:3" x14ac:dyDescent="0.25">
      <c r="A24" s="7">
        <v>1170</v>
      </c>
      <c r="B24" s="13">
        <f>Hourly_Arrival!R25</f>
        <v>1.1732009925558318</v>
      </c>
      <c r="C24" s="9">
        <f>Hourly_Arrival!A25</f>
        <v>0.8125</v>
      </c>
    </row>
    <row r="25" spans="1:3" x14ac:dyDescent="0.25">
      <c r="A25" s="7">
        <v>1200</v>
      </c>
      <c r="B25" s="13">
        <f>Hourly_Arrival!R26</f>
        <v>1.2</v>
      </c>
      <c r="C25" s="9">
        <f>Hourly_Arrival!A26</f>
        <v>0.83333333333333304</v>
      </c>
    </row>
    <row r="26" spans="1:3" x14ac:dyDescent="0.25">
      <c r="A26" s="7">
        <v>1230</v>
      </c>
      <c r="B26" s="13">
        <f>Hourly_Arrival!R27</f>
        <v>120</v>
      </c>
      <c r="C26" s="9">
        <f>Hourly_Arrival!A27</f>
        <v>0.85416666666666696</v>
      </c>
    </row>
    <row r="27" spans="1:3" x14ac:dyDescent="0.25">
      <c r="A27" s="7">
        <v>1260</v>
      </c>
      <c r="B27" s="13">
        <f>Hourly_Arrival!R28</f>
        <v>120</v>
      </c>
      <c r="C27" s="9">
        <f>Hourly_Arrival!A28</f>
        <v>0.875</v>
      </c>
    </row>
    <row r="28" spans="1:3" x14ac:dyDescent="0.25">
      <c r="A28" s="7">
        <v>1290</v>
      </c>
      <c r="B28" s="13">
        <f>Hourly_Arrival!R29</f>
        <v>120</v>
      </c>
      <c r="C28" s="9">
        <f>Hourly_Arrival!A29</f>
        <v>0.89583333333333304</v>
      </c>
    </row>
    <row r="29" spans="1:3" x14ac:dyDescent="0.25">
      <c r="A29" s="7">
        <v>1320</v>
      </c>
      <c r="B29" s="13">
        <f>Hourly_Arrival!R30</f>
        <v>999999</v>
      </c>
      <c r="C29" s="9">
        <f>Hourly_Arrival!A30</f>
        <v>0.91666666666666596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F26" sqref="F26"/>
    </sheetView>
  </sheetViews>
  <sheetFormatPr defaultRowHeight="15" x14ac:dyDescent="0.25"/>
  <cols>
    <col min="1" max="1" width="8" bestFit="1" customWidth="1"/>
    <col min="2" max="2" width="13.85546875" bestFit="1" customWidth="1"/>
    <col min="3" max="3" width="9.28515625" bestFit="1" customWidth="1"/>
  </cols>
  <sheetData>
    <row r="1" spans="1:3" x14ac:dyDescent="0.25">
      <c r="A1" s="12" t="s">
        <v>22</v>
      </c>
      <c r="B1" s="12" t="str">
        <f>Hourly_Arrival!S2</f>
        <v>RideshareVA IAT</v>
      </c>
      <c r="C1" s="12" t="s">
        <v>23</v>
      </c>
    </row>
    <row r="2" spans="1:3" x14ac:dyDescent="0.25">
      <c r="A2" s="7">
        <v>510</v>
      </c>
      <c r="B2" s="17">
        <f>Hourly_Arrival!S3</f>
        <v>5.4545454545454541</v>
      </c>
      <c r="C2" s="9">
        <f>Hourly_Arrival!A3</f>
        <v>0.35416666666666702</v>
      </c>
    </row>
    <row r="3" spans="1:3" x14ac:dyDescent="0.25">
      <c r="A3" s="7">
        <v>540</v>
      </c>
      <c r="B3" s="17">
        <f>Hourly_Arrival!S4</f>
        <v>5.4545454545454541</v>
      </c>
      <c r="C3" s="9">
        <f>Hourly_Arrival!A4</f>
        <v>0.375</v>
      </c>
    </row>
    <row r="4" spans="1:3" x14ac:dyDescent="0.25">
      <c r="A4" s="7">
        <v>570</v>
      </c>
      <c r="B4" s="17">
        <f>Hourly_Arrival!S5</f>
        <v>0.89552238805970152</v>
      </c>
      <c r="C4" s="9">
        <f>Hourly_Arrival!A5</f>
        <v>0.39583333333333398</v>
      </c>
    </row>
    <row r="5" spans="1:3" x14ac:dyDescent="0.25">
      <c r="A5" s="7">
        <v>600</v>
      </c>
      <c r="B5" s="17">
        <f>Hourly_Arrival!S6</f>
        <v>0.89552238805970152</v>
      </c>
      <c r="C5" s="9">
        <f>Hourly_Arrival!A6</f>
        <v>0.41666666666666702</v>
      </c>
    </row>
    <row r="6" spans="1:3" x14ac:dyDescent="0.25">
      <c r="A6" s="7">
        <v>630</v>
      </c>
      <c r="B6" s="17">
        <f>Hourly_Arrival!S7</f>
        <v>0.89552238805970152</v>
      </c>
      <c r="C6" s="9">
        <f>Hourly_Arrival!A7</f>
        <v>0.4375</v>
      </c>
    </row>
    <row r="7" spans="1:3" x14ac:dyDescent="0.25">
      <c r="A7" s="7">
        <v>660</v>
      </c>
      <c r="B7" s="17">
        <f>Hourly_Arrival!S8</f>
        <v>0.69605568445475641</v>
      </c>
      <c r="C7" s="9">
        <f>Hourly_Arrival!A8</f>
        <v>0.45833333333333398</v>
      </c>
    </row>
    <row r="8" spans="1:3" x14ac:dyDescent="0.25">
      <c r="A8" s="7">
        <v>690</v>
      </c>
      <c r="B8" s="17">
        <f>Hourly_Arrival!S9</f>
        <v>0.69605568445475641</v>
      </c>
      <c r="C8" s="9">
        <f>Hourly_Arrival!A9</f>
        <v>0.47916666666666702</v>
      </c>
    </row>
    <row r="9" spans="1:3" x14ac:dyDescent="0.25">
      <c r="A9" s="7">
        <v>720</v>
      </c>
      <c r="B9" s="17">
        <f>Hourly_Arrival!S10</f>
        <v>0.65557404326123137</v>
      </c>
      <c r="C9" s="9">
        <f>Hourly_Arrival!A10</f>
        <v>0.5</v>
      </c>
    </row>
    <row r="10" spans="1:3" x14ac:dyDescent="0.25">
      <c r="A10" s="7">
        <v>750</v>
      </c>
      <c r="B10" s="17">
        <f>Hourly_Arrival!S11</f>
        <v>0.65557404326123137</v>
      </c>
      <c r="C10" s="9">
        <f>Hourly_Arrival!A11</f>
        <v>0.52083333333333304</v>
      </c>
    </row>
    <row r="11" spans="1:3" x14ac:dyDescent="0.25">
      <c r="A11" s="7">
        <v>780</v>
      </c>
      <c r="B11" s="17">
        <f>Hourly_Arrival!S12</f>
        <v>0.65557404326123137</v>
      </c>
      <c r="C11" s="9">
        <f>Hourly_Arrival!A12</f>
        <v>0.54166666666666696</v>
      </c>
    </row>
    <row r="12" spans="1:3" x14ac:dyDescent="0.25">
      <c r="A12" s="7">
        <v>810</v>
      </c>
      <c r="B12" s="17">
        <f>Hourly_Arrival!S13</f>
        <v>3.8067632850241555</v>
      </c>
      <c r="C12" s="9">
        <f>Hourly_Arrival!A13</f>
        <v>0.5625</v>
      </c>
    </row>
    <row r="13" spans="1:3" x14ac:dyDescent="0.25">
      <c r="A13" s="7">
        <v>840</v>
      </c>
      <c r="B13" s="17">
        <f>Hourly_Arrival!S14</f>
        <v>11.64532019704434</v>
      </c>
      <c r="C13" s="9">
        <f>Hourly_Arrival!A14</f>
        <v>0.58333333333333304</v>
      </c>
    </row>
    <row r="14" spans="1:3" x14ac:dyDescent="0.25">
      <c r="A14" s="7">
        <v>870</v>
      </c>
      <c r="B14" s="17">
        <f>Hourly_Arrival!S15</f>
        <v>11.64532019704434</v>
      </c>
      <c r="C14" s="9">
        <f>Hourly_Arrival!A15</f>
        <v>0.60416666666666696</v>
      </c>
    </row>
    <row r="15" spans="1:3" x14ac:dyDescent="0.25">
      <c r="A15" s="7">
        <v>900</v>
      </c>
      <c r="B15" s="17">
        <f>Hourly_Arrival!S16</f>
        <v>11.64532019704434</v>
      </c>
      <c r="C15" s="9">
        <f>Hourly_Arrival!A16</f>
        <v>0.625</v>
      </c>
    </row>
    <row r="16" spans="1:3" x14ac:dyDescent="0.25">
      <c r="A16" s="7">
        <v>930</v>
      </c>
      <c r="B16" s="17">
        <f>Hourly_Arrival!S17</f>
        <v>3.9203980099502505</v>
      </c>
      <c r="C16" s="9">
        <f>Hourly_Arrival!A17</f>
        <v>0.64583333333333304</v>
      </c>
    </row>
    <row r="17" spans="1:3" x14ac:dyDescent="0.25">
      <c r="A17" s="7">
        <v>960</v>
      </c>
      <c r="B17" s="17">
        <f>Hourly_Arrival!S18</f>
        <v>2.3569292123629118</v>
      </c>
      <c r="C17" s="9">
        <f>Hourly_Arrival!A18</f>
        <v>0.66666666666666696</v>
      </c>
    </row>
    <row r="18" spans="1:3" x14ac:dyDescent="0.25">
      <c r="A18" s="7">
        <v>990</v>
      </c>
      <c r="B18" s="17">
        <f>Hourly_Arrival!S19</f>
        <v>1.6849607982893802</v>
      </c>
      <c r="C18" s="9">
        <f>Hourly_Arrival!A19</f>
        <v>0.6875</v>
      </c>
    </row>
    <row r="19" spans="1:3" x14ac:dyDescent="0.25">
      <c r="A19" s="7">
        <v>1020</v>
      </c>
      <c r="B19" s="17">
        <f>Hourly_Arrival!S20</f>
        <v>1.6849607982893802</v>
      </c>
      <c r="C19" s="9">
        <f>Hourly_Arrival!A20</f>
        <v>0.70833333333333304</v>
      </c>
    </row>
    <row r="20" spans="1:3" x14ac:dyDescent="0.25">
      <c r="A20" s="7">
        <v>1050</v>
      </c>
      <c r="B20" s="17">
        <f>Hourly_Arrival!S21</f>
        <v>0.62161451485669217</v>
      </c>
      <c r="C20" s="9">
        <f>Hourly_Arrival!A21</f>
        <v>0.72916666666666696</v>
      </c>
    </row>
    <row r="21" spans="1:3" x14ac:dyDescent="0.25">
      <c r="A21" s="7">
        <v>1080</v>
      </c>
      <c r="B21" s="17">
        <f>Hourly_Arrival!S22</f>
        <v>1.3111480865224627</v>
      </c>
      <c r="C21" s="9">
        <f>Hourly_Arrival!A22</f>
        <v>0.75</v>
      </c>
    </row>
    <row r="22" spans="1:3" x14ac:dyDescent="0.25">
      <c r="A22" s="7">
        <v>1110</v>
      </c>
      <c r="B22" s="17">
        <f>Hourly_Arrival!S23</f>
        <v>3.9203980099502505</v>
      </c>
      <c r="C22" s="9">
        <f>Hourly_Arrival!A23</f>
        <v>0.77083333333333304</v>
      </c>
    </row>
    <row r="23" spans="1:3" x14ac:dyDescent="0.25">
      <c r="A23" s="7">
        <v>1140</v>
      </c>
      <c r="B23" s="17">
        <f>Hourly_Arrival!S24</f>
        <v>3.9203980099502505</v>
      </c>
      <c r="C23" s="9">
        <f>Hourly_Arrival!A24</f>
        <v>0.79166666666666696</v>
      </c>
    </row>
    <row r="24" spans="1:3" x14ac:dyDescent="0.25">
      <c r="A24" s="7">
        <v>1170</v>
      </c>
      <c r="B24" s="17">
        <f>Hourly_Arrival!S25</f>
        <v>5.8660049627791579</v>
      </c>
      <c r="C24" s="9">
        <f>Hourly_Arrival!A25</f>
        <v>0.8125</v>
      </c>
    </row>
    <row r="25" spans="1:3" x14ac:dyDescent="0.25">
      <c r="A25" s="7">
        <v>1200</v>
      </c>
      <c r="B25" s="17">
        <f>Hourly_Arrival!S26</f>
        <v>6</v>
      </c>
      <c r="C25" s="9">
        <f>Hourly_Arrival!A26</f>
        <v>0.83333333333333304</v>
      </c>
    </row>
    <row r="26" spans="1:3" x14ac:dyDescent="0.25">
      <c r="A26" s="7">
        <v>1230</v>
      </c>
      <c r="B26" s="17">
        <f>Hourly_Arrival!S27</f>
        <v>600</v>
      </c>
      <c r="C26" s="9">
        <f>Hourly_Arrival!A27</f>
        <v>0.85416666666666696</v>
      </c>
    </row>
    <row r="27" spans="1:3" x14ac:dyDescent="0.25">
      <c r="A27" s="7">
        <v>1260</v>
      </c>
      <c r="B27" s="17">
        <f>Hourly_Arrival!S28</f>
        <v>600</v>
      </c>
      <c r="C27" s="9">
        <f>Hourly_Arrival!A28</f>
        <v>0.875</v>
      </c>
    </row>
    <row r="28" spans="1:3" x14ac:dyDescent="0.25">
      <c r="A28" s="7">
        <v>1290</v>
      </c>
      <c r="B28" s="17">
        <f>Hourly_Arrival!S29</f>
        <v>600</v>
      </c>
      <c r="C28" s="9">
        <f>Hourly_Arrival!A29</f>
        <v>0.89583333333333304</v>
      </c>
    </row>
    <row r="29" spans="1:3" x14ac:dyDescent="0.25">
      <c r="A29" s="7">
        <v>1320</v>
      </c>
      <c r="B29" s="17">
        <f>Hourly_Arrival!S30</f>
        <v>999999</v>
      </c>
      <c r="C29" s="9">
        <f>Hourly_Arrival!A30</f>
        <v>0.91666666666666596</v>
      </c>
    </row>
    <row r="30" spans="1:3" x14ac:dyDescent="0.25">
      <c r="A30" s="3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K50" sqref="K50"/>
    </sheetView>
  </sheetViews>
  <sheetFormatPr defaultRowHeight="15" x14ac:dyDescent="0.25"/>
  <cols>
    <col min="2" max="2" width="14.42578125" bestFit="1" customWidth="1"/>
  </cols>
  <sheetData>
    <row r="1" spans="1:3" x14ac:dyDescent="0.25">
      <c r="A1" s="12" t="s">
        <v>22</v>
      </c>
      <c r="B1" s="12" t="str">
        <f>Hourly_Arrival!T2</f>
        <v>RideShareMD IAT</v>
      </c>
      <c r="C1" s="12" t="s">
        <v>23</v>
      </c>
    </row>
    <row r="2" spans="1:3" x14ac:dyDescent="0.25">
      <c r="A2" s="7">
        <v>510</v>
      </c>
      <c r="B2" s="13">
        <f>Hourly_Arrival!T3</f>
        <v>5.4545454545454541</v>
      </c>
      <c r="C2" s="9">
        <f>Hourly_Arrival!A3</f>
        <v>0.35416666666666702</v>
      </c>
    </row>
    <row r="3" spans="1:3" x14ac:dyDescent="0.25">
      <c r="A3" s="7">
        <v>540</v>
      </c>
      <c r="B3" s="13">
        <f>Hourly_Arrival!T4</f>
        <v>5.4545454545454541</v>
      </c>
      <c r="C3" s="9">
        <f>Hourly_Arrival!A4</f>
        <v>0.375</v>
      </c>
    </row>
    <row r="4" spans="1:3" x14ac:dyDescent="0.25">
      <c r="A4" s="7">
        <v>570</v>
      </c>
      <c r="B4" s="13">
        <f>Hourly_Arrival!T5</f>
        <v>0.89552238805970152</v>
      </c>
      <c r="C4" s="9">
        <f>Hourly_Arrival!A5</f>
        <v>0.39583333333333398</v>
      </c>
    </row>
    <row r="5" spans="1:3" x14ac:dyDescent="0.25">
      <c r="A5" s="7">
        <v>600</v>
      </c>
      <c r="B5" s="13">
        <f>Hourly_Arrival!T6</f>
        <v>0.89552238805970152</v>
      </c>
      <c r="C5" s="9">
        <f>Hourly_Arrival!A6</f>
        <v>0.41666666666666702</v>
      </c>
    </row>
    <row r="6" spans="1:3" x14ac:dyDescent="0.25">
      <c r="A6" s="7">
        <v>630</v>
      </c>
      <c r="B6" s="13">
        <f>Hourly_Arrival!T7</f>
        <v>0.89552238805970152</v>
      </c>
      <c r="C6" s="9">
        <f>Hourly_Arrival!A7</f>
        <v>0.4375</v>
      </c>
    </row>
    <row r="7" spans="1:3" x14ac:dyDescent="0.25">
      <c r="A7" s="7">
        <v>660</v>
      </c>
      <c r="B7" s="13">
        <f>Hourly_Arrival!T8</f>
        <v>0.69605568445475641</v>
      </c>
      <c r="C7" s="9">
        <f>Hourly_Arrival!A8</f>
        <v>0.45833333333333398</v>
      </c>
    </row>
    <row r="8" spans="1:3" x14ac:dyDescent="0.25">
      <c r="A8" s="7">
        <v>690</v>
      </c>
      <c r="B8" s="13">
        <f>Hourly_Arrival!T9</f>
        <v>0.69605568445475641</v>
      </c>
      <c r="C8" s="9">
        <f>Hourly_Arrival!A9</f>
        <v>0.47916666666666702</v>
      </c>
    </row>
    <row r="9" spans="1:3" x14ac:dyDescent="0.25">
      <c r="A9" s="7">
        <v>720</v>
      </c>
      <c r="B9" s="13">
        <f>Hourly_Arrival!T10</f>
        <v>0.65557404326123137</v>
      </c>
      <c r="C9" s="9">
        <f>Hourly_Arrival!A10</f>
        <v>0.5</v>
      </c>
    </row>
    <row r="10" spans="1:3" x14ac:dyDescent="0.25">
      <c r="A10" s="7">
        <v>750</v>
      </c>
      <c r="B10" s="13">
        <f>Hourly_Arrival!T11</f>
        <v>0.65557404326123137</v>
      </c>
      <c r="C10" s="9">
        <f>Hourly_Arrival!A11</f>
        <v>0.52083333333333304</v>
      </c>
    </row>
    <row r="11" spans="1:3" x14ac:dyDescent="0.25">
      <c r="A11" s="7">
        <v>780</v>
      </c>
      <c r="B11" s="13">
        <f>Hourly_Arrival!T12</f>
        <v>0.65557404326123137</v>
      </c>
      <c r="C11" s="9">
        <f>Hourly_Arrival!A12</f>
        <v>0.54166666666666696</v>
      </c>
    </row>
    <row r="12" spans="1:3" x14ac:dyDescent="0.25">
      <c r="A12" s="7">
        <v>810</v>
      </c>
      <c r="B12" s="13">
        <f>Hourly_Arrival!T13</f>
        <v>3.8067632850241555</v>
      </c>
      <c r="C12" s="9">
        <f>Hourly_Arrival!A13</f>
        <v>0.5625</v>
      </c>
    </row>
    <row r="13" spans="1:3" x14ac:dyDescent="0.25">
      <c r="A13" s="7">
        <v>840</v>
      </c>
      <c r="B13" s="13">
        <f>Hourly_Arrival!T14</f>
        <v>11.64532019704434</v>
      </c>
      <c r="C13" s="9">
        <f>Hourly_Arrival!A14</f>
        <v>0.58333333333333304</v>
      </c>
    </row>
    <row r="14" spans="1:3" x14ac:dyDescent="0.25">
      <c r="A14" s="7">
        <v>870</v>
      </c>
      <c r="B14" s="13">
        <f>Hourly_Arrival!T15</f>
        <v>11.64532019704434</v>
      </c>
      <c r="C14" s="9">
        <f>Hourly_Arrival!A15</f>
        <v>0.60416666666666696</v>
      </c>
    </row>
    <row r="15" spans="1:3" x14ac:dyDescent="0.25">
      <c r="A15" s="7">
        <v>900</v>
      </c>
      <c r="B15" s="13">
        <f>Hourly_Arrival!T16</f>
        <v>11.64532019704434</v>
      </c>
      <c r="C15" s="9">
        <f>Hourly_Arrival!A16</f>
        <v>0.625</v>
      </c>
    </row>
    <row r="16" spans="1:3" x14ac:dyDescent="0.25">
      <c r="A16" s="7">
        <v>930</v>
      </c>
      <c r="B16" s="13">
        <f>Hourly_Arrival!T17</f>
        <v>3.9203980099502505</v>
      </c>
      <c r="C16" s="9">
        <f>Hourly_Arrival!A17</f>
        <v>0.64583333333333304</v>
      </c>
    </row>
    <row r="17" spans="1:3" x14ac:dyDescent="0.25">
      <c r="A17" s="7">
        <v>960</v>
      </c>
      <c r="B17" s="13">
        <f>Hourly_Arrival!T18</f>
        <v>2.3569292123629118</v>
      </c>
      <c r="C17" s="9">
        <f>Hourly_Arrival!A18</f>
        <v>0.66666666666666696</v>
      </c>
    </row>
    <row r="18" spans="1:3" x14ac:dyDescent="0.25">
      <c r="A18" s="7">
        <v>990</v>
      </c>
      <c r="B18" s="13">
        <f>Hourly_Arrival!T19</f>
        <v>1.6849607982893802</v>
      </c>
      <c r="C18" s="9">
        <f>Hourly_Arrival!A19</f>
        <v>0.6875</v>
      </c>
    </row>
    <row r="19" spans="1:3" x14ac:dyDescent="0.25">
      <c r="A19" s="7">
        <v>1020</v>
      </c>
      <c r="B19" s="13">
        <f>Hourly_Arrival!T20</f>
        <v>1.6849607982893802</v>
      </c>
      <c r="C19" s="9">
        <f>Hourly_Arrival!A20</f>
        <v>0.70833333333333304</v>
      </c>
    </row>
    <row r="20" spans="1:3" x14ac:dyDescent="0.25">
      <c r="A20" s="7">
        <v>1050</v>
      </c>
      <c r="B20" s="13">
        <f>Hourly_Arrival!T21</f>
        <v>0.62161451485669217</v>
      </c>
      <c r="C20" s="9">
        <f>Hourly_Arrival!A21</f>
        <v>0.72916666666666696</v>
      </c>
    </row>
    <row r="21" spans="1:3" x14ac:dyDescent="0.25">
      <c r="A21" s="7">
        <v>1080</v>
      </c>
      <c r="B21" s="13">
        <f>Hourly_Arrival!T22</f>
        <v>1.3111480865224627</v>
      </c>
      <c r="C21" s="9">
        <f>Hourly_Arrival!A22</f>
        <v>0.75</v>
      </c>
    </row>
    <row r="22" spans="1:3" x14ac:dyDescent="0.25">
      <c r="A22" s="7">
        <v>1110</v>
      </c>
      <c r="B22" s="13">
        <f>Hourly_Arrival!T23</f>
        <v>3.9203980099502505</v>
      </c>
      <c r="C22" s="9">
        <f>Hourly_Arrival!A23</f>
        <v>0.77083333333333304</v>
      </c>
    </row>
    <row r="23" spans="1:3" x14ac:dyDescent="0.25">
      <c r="A23" s="7">
        <v>1140</v>
      </c>
      <c r="B23" s="13">
        <f>Hourly_Arrival!T24</f>
        <v>3.9203980099502505</v>
      </c>
      <c r="C23" s="9">
        <f>Hourly_Arrival!A24</f>
        <v>0.79166666666666696</v>
      </c>
    </row>
    <row r="24" spans="1:3" x14ac:dyDescent="0.25">
      <c r="A24" s="7">
        <v>1170</v>
      </c>
      <c r="B24" s="13">
        <f>Hourly_Arrival!T25</f>
        <v>5.8660049627791579</v>
      </c>
      <c r="C24" s="9">
        <f>Hourly_Arrival!A25</f>
        <v>0.8125</v>
      </c>
    </row>
    <row r="25" spans="1:3" x14ac:dyDescent="0.25">
      <c r="A25" s="7">
        <v>1200</v>
      </c>
      <c r="B25" s="13">
        <f>Hourly_Arrival!T26</f>
        <v>6</v>
      </c>
      <c r="C25" s="9">
        <f>Hourly_Arrival!A26</f>
        <v>0.83333333333333304</v>
      </c>
    </row>
    <row r="26" spans="1:3" x14ac:dyDescent="0.25">
      <c r="A26" s="7">
        <v>1230</v>
      </c>
      <c r="B26" s="13">
        <f>Hourly_Arrival!T27</f>
        <v>600</v>
      </c>
      <c r="C26" s="9">
        <f>Hourly_Arrival!A27</f>
        <v>0.85416666666666696</v>
      </c>
    </row>
    <row r="27" spans="1:3" x14ac:dyDescent="0.25">
      <c r="A27" s="7">
        <v>1260</v>
      </c>
      <c r="B27" s="13">
        <f>Hourly_Arrival!T28</f>
        <v>600</v>
      </c>
      <c r="C27" s="9">
        <f>Hourly_Arrival!A28</f>
        <v>0.875</v>
      </c>
    </row>
    <row r="28" spans="1:3" x14ac:dyDescent="0.25">
      <c r="A28" s="7">
        <v>1290</v>
      </c>
      <c r="B28" s="13">
        <f>Hourly_Arrival!T29</f>
        <v>600</v>
      </c>
      <c r="C28" s="9">
        <f>Hourly_Arrival!A29</f>
        <v>0.89583333333333304</v>
      </c>
    </row>
    <row r="29" spans="1:3" x14ac:dyDescent="0.25">
      <c r="A29" s="7">
        <v>1320</v>
      </c>
      <c r="B29" s="13">
        <v>0</v>
      </c>
      <c r="C29" s="9">
        <f>Hourly_Arrival!A30</f>
        <v>0.91666666666666596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F30" sqref="F29:F30"/>
    </sheetView>
  </sheetViews>
  <sheetFormatPr defaultRowHeight="15" x14ac:dyDescent="0.25"/>
  <cols>
    <col min="1" max="1" width="9.140625" bestFit="1" customWidth="1"/>
    <col min="2" max="2" width="15.42578125" bestFit="1" customWidth="1"/>
    <col min="3" max="3" width="10.5703125" bestFit="1" customWidth="1"/>
  </cols>
  <sheetData>
    <row r="1" spans="1:6" x14ac:dyDescent="0.25">
      <c r="A1" s="7" t="s">
        <v>22</v>
      </c>
      <c r="B1" s="7" t="str">
        <f>Hourly_Arrival!M2</f>
        <v>Water_Taxi IAT</v>
      </c>
      <c r="C1" s="7" t="s">
        <v>23</v>
      </c>
    </row>
    <row r="2" spans="1:6" x14ac:dyDescent="0.25">
      <c r="A2" s="7">
        <v>510</v>
      </c>
      <c r="B2" s="13">
        <f>Hourly_Arrival!M3</f>
        <v>9.0909090909090917</v>
      </c>
      <c r="C2" s="9">
        <f>Hourly_Arrival!A3</f>
        <v>0.35416666666666702</v>
      </c>
    </row>
    <row r="3" spans="1:6" x14ac:dyDescent="0.25">
      <c r="A3" s="7">
        <v>540</v>
      </c>
      <c r="B3" s="13">
        <f>Hourly_Arrival!M4</f>
        <v>9.0909090909090917</v>
      </c>
      <c r="C3" s="9">
        <f>Hourly_Arrival!A4</f>
        <v>0.375</v>
      </c>
    </row>
    <row r="4" spans="1:6" x14ac:dyDescent="0.25">
      <c r="A4" s="7">
        <v>570</v>
      </c>
      <c r="B4" s="13">
        <f>Hourly_Arrival!M5</f>
        <v>1.4925373134328359</v>
      </c>
      <c r="C4" s="9">
        <f>Hourly_Arrival!A5</f>
        <v>0.39583333333333398</v>
      </c>
    </row>
    <row r="5" spans="1:6" x14ac:dyDescent="0.25">
      <c r="A5" s="7">
        <v>600</v>
      </c>
      <c r="B5" s="13">
        <f>Hourly_Arrival!M6</f>
        <v>1.4925373134328359</v>
      </c>
      <c r="C5" s="9">
        <f>Hourly_Arrival!A6</f>
        <v>0.41666666666666702</v>
      </c>
    </row>
    <row r="6" spans="1:6" x14ac:dyDescent="0.25">
      <c r="A6" s="7">
        <v>630</v>
      </c>
      <c r="B6" s="13">
        <f>Hourly_Arrival!M7</f>
        <v>1.4925373134328359</v>
      </c>
      <c r="C6" s="9">
        <f>Hourly_Arrival!A7</f>
        <v>0.4375</v>
      </c>
      <c r="F6">
        <v>645</v>
      </c>
    </row>
    <row r="7" spans="1:6" x14ac:dyDescent="0.25">
      <c r="A7" s="7">
        <v>660</v>
      </c>
      <c r="B7" s="13">
        <f>Hourly_Arrival!M8</f>
        <v>1.160092807424594</v>
      </c>
      <c r="C7" s="9">
        <f>Hourly_Arrival!A8</f>
        <v>0.45833333333333398</v>
      </c>
      <c r="F7">
        <v>725</v>
      </c>
    </row>
    <row r="8" spans="1:6" x14ac:dyDescent="0.25">
      <c r="A8" s="7">
        <v>690</v>
      </c>
      <c r="B8" s="13">
        <f>Hourly_Arrival!M9</f>
        <v>1.160092807424594</v>
      </c>
      <c r="C8" s="9">
        <f>Hourly_Arrival!A9</f>
        <v>0.47916666666666702</v>
      </c>
      <c r="F8">
        <v>885</v>
      </c>
    </row>
    <row r="9" spans="1:6" x14ac:dyDescent="0.25">
      <c r="A9" s="7">
        <v>720</v>
      </c>
      <c r="B9" s="13">
        <f>Hourly_Arrival!M10</f>
        <v>1.0926234054353858</v>
      </c>
      <c r="C9" s="9">
        <f>Hourly_Arrival!A10</f>
        <v>0.5</v>
      </c>
      <c r="F9">
        <v>965</v>
      </c>
    </row>
    <row r="10" spans="1:6" x14ac:dyDescent="0.25">
      <c r="A10" s="7">
        <v>750</v>
      </c>
      <c r="B10" s="13">
        <f>Hourly_Arrival!M11</f>
        <v>1.0926234054353858</v>
      </c>
      <c r="C10" s="9">
        <f>Hourly_Arrival!A11</f>
        <v>0.52083333333333304</v>
      </c>
      <c r="F10">
        <v>1005</v>
      </c>
    </row>
    <row r="11" spans="1:6" x14ac:dyDescent="0.25">
      <c r="A11" s="7">
        <v>780</v>
      </c>
      <c r="B11" s="13">
        <f>Hourly_Arrival!M12</f>
        <v>1.0926234054353858</v>
      </c>
      <c r="C11" s="9">
        <f>Hourly_Arrival!A12</f>
        <v>0.54166666666666696</v>
      </c>
      <c r="F11">
        <v>1045</v>
      </c>
    </row>
    <row r="12" spans="1:6" x14ac:dyDescent="0.25">
      <c r="A12" s="7">
        <v>810</v>
      </c>
      <c r="B12" s="13">
        <f>Hourly_Arrival!M13</f>
        <v>6.3446054750402592</v>
      </c>
      <c r="C12" s="9">
        <f>Hourly_Arrival!A13</f>
        <v>0.5625</v>
      </c>
      <c r="F12">
        <v>1085</v>
      </c>
    </row>
    <row r="13" spans="1:6" x14ac:dyDescent="0.25">
      <c r="A13" s="7">
        <v>840</v>
      </c>
      <c r="B13" s="13">
        <f>Hourly_Arrival!M14</f>
        <v>19.408866995073904</v>
      </c>
      <c r="C13" s="9">
        <f>Hourly_Arrival!A14</f>
        <v>0.58333333333333304</v>
      </c>
      <c r="F13">
        <v>1125</v>
      </c>
    </row>
    <row r="14" spans="1:6" x14ac:dyDescent="0.25">
      <c r="A14" s="7">
        <v>870</v>
      </c>
      <c r="B14" s="13">
        <f>Hourly_Arrival!M15</f>
        <v>19.408866995073904</v>
      </c>
      <c r="C14" s="9">
        <f>Hourly_Arrival!A15</f>
        <v>0.60416666666666696</v>
      </c>
      <c r="F14">
        <v>1165</v>
      </c>
    </row>
    <row r="15" spans="1:6" x14ac:dyDescent="0.25">
      <c r="A15" s="7">
        <v>900</v>
      </c>
      <c r="B15" s="13">
        <f>Hourly_Arrival!M16</f>
        <v>19.408866995073904</v>
      </c>
      <c r="C15" s="9">
        <f>Hourly_Arrival!A16</f>
        <v>0.625</v>
      </c>
      <c r="F15">
        <v>1200</v>
      </c>
    </row>
    <row r="16" spans="1:6" x14ac:dyDescent="0.25">
      <c r="A16" s="7">
        <v>930</v>
      </c>
      <c r="B16" s="13">
        <f>Hourly_Arrival!M17</f>
        <v>6.5339966832504173</v>
      </c>
      <c r="C16" s="9">
        <f>Hourly_Arrival!A17</f>
        <v>0.64583333333333304</v>
      </c>
    </row>
    <row r="17" spans="1:3" x14ac:dyDescent="0.25">
      <c r="A17" s="7">
        <v>960</v>
      </c>
      <c r="B17" s="13">
        <f>Hourly_Arrival!M18</f>
        <v>3.928215353938187</v>
      </c>
      <c r="C17" s="9">
        <f>Hourly_Arrival!A18</f>
        <v>0.66666666666666696</v>
      </c>
    </row>
    <row r="18" spans="1:3" x14ac:dyDescent="0.25">
      <c r="A18" s="7">
        <v>990</v>
      </c>
      <c r="B18" s="13">
        <f>Hourly_Arrival!M19</f>
        <v>2.8082679971489672</v>
      </c>
      <c r="C18" s="9">
        <f>Hourly_Arrival!A19</f>
        <v>0.6875</v>
      </c>
    </row>
    <row r="19" spans="1:3" x14ac:dyDescent="0.25">
      <c r="A19" s="7">
        <v>1020</v>
      </c>
      <c r="B19" s="13">
        <f>Hourly_Arrival!M20</f>
        <v>2.8082679971489672</v>
      </c>
      <c r="C19" s="9">
        <f>Hourly_Arrival!A20</f>
        <v>0.70833333333333304</v>
      </c>
    </row>
    <row r="20" spans="1:3" x14ac:dyDescent="0.25">
      <c r="A20" s="7">
        <v>1050</v>
      </c>
      <c r="B20" s="13">
        <f>Hourly_Arrival!M21</f>
        <v>1.0360241914278203</v>
      </c>
      <c r="C20" s="9">
        <f>Hourly_Arrival!A21</f>
        <v>0.72916666666666696</v>
      </c>
    </row>
    <row r="21" spans="1:3" x14ac:dyDescent="0.25">
      <c r="A21" s="7">
        <v>1080</v>
      </c>
      <c r="B21" s="13">
        <f>Hourly_Arrival!M22</f>
        <v>2.1852468108707712</v>
      </c>
      <c r="C21" s="9">
        <f>Hourly_Arrival!A22</f>
        <v>0.75</v>
      </c>
    </row>
    <row r="22" spans="1:3" x14ac:dyDescent="0.25">
      <c r="A22" s="7">
        <v>1110</v>
      </c>
      <c r="B22" s="13">
        <f>Hourly_Arrival!M23</f>
        <v>6.5339966832504173</v>
      </c>
      <c r="C22" s="9">
        <f>Hourly_Arrival!A23</f>
        <v>0.77083333333333304</v>
      </c>
    </row>
    <row r="23" spans="1:3" x14ac:dyDescent="0.25">
      <c r="A23" s="7">
        <v>1140</v>
      </c>
      <c r="B23" s="13">
        <f>Hourly_Arrival!M24</f>
        <v>6.5339966832504173</v>
      </c>
      <c r="C23" s="9">
        <f>Hourly_Arrival!A24</f>
        <v>0.79166666666666696</v>
      </c>
    </row>
    <row r="24" spans="1:3" x14ac:dyDescent="0.25">
      <c r="A24" s="7">
        <v>1170</v>
      </c>
      <c r="B24" s="13">
        <f>Hourly_Arrival!M25</f>
        <v>9.7766749379652644</v>
      </c>
      <c r="C24" s="9">
        <f>Hourly_Arrival!A25</f>
        <v>0.8125</v>
      </c>
    </row>
    <row r="25" spans="1:3" x14ac:dyDescent="0.25">
      <c r="A25" s="7">
        <v>1200</v>
      </c>
      <c r="B25" s="13">
        <f>Hourly_Arrival!M26</f>
        <v>10</v>
      </c>
      <c r="C25" s="9">
        <f>Hourly_Arrival!A26</f>
        <v>0.83333333333333304</v>
      </c>
    </row>
    <row r="26" spans="1:3" x14ac:dyDescent="0.25">
      <c r="A26" s="7">
        <v>1230</v>
      </c>
      <c r="B26" s="13">
        <f>Hourly_Arrival!M27</f>
        <v>1000</v>
      </c>
      <c r="C26" s="9">
        <f>Hourly_Arrival!A27</f>
        <v>0.85416666666666696</v>
      </c>
    </row>
    <row r="27" spans="1:3" x14ac:dyDescent="0.25">
      <c r="A27" s="7">
        <v>1260</v>
      </c>
      <c r="B27" s="13">
        <f>Hourly_Arrival!M28</f>
        <v>1000</v>
      </c>
      <c r="C27" s="9">
        <f>Hourly_Arrival!A28</f>
        <v>0.875</v>
      </c>
    </row>
    <row r="28" spans="1:3" x14ac:dyDescent="0.25">
      <c r="A28" s="7">
        <v>1290</v>
      </c>
      <c r="B28" s="13">
        <f>Hourly_Arrival!M29</f>
        <v>1000</v>
      </c>
      <c r="C28" s="9">
        <f>Hourly_Arrival!A29</f>
        <v>0.89583333333333304</v>
      </c>
    </row>
    <row r="29" spans="1:3" x14ac:dyDescent="0.25">
      <c r="A29" s="7">
        <v>1320</v>
      </c>
      <c r="B29" s="13">
        <f>Hourly_Arrival!M30</f>
        <v>999999</v>
      </c>
      <c r="C29" s="9">
        <f>Hourly_Arrival!A30</f>
        <v>0.91666666666666596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D25" sqref="D25"/>
    </sheetView>
  </sheetViews>
  <sheetFormatPr defaultRowHeight="15" x14ac:dyDescent="0.25"/>
  <cols>
    <col min="1" max="1" width="8" bestFit="1" customWidth="1"/>
    <col min="2" max="2" width="13" bestFit="1" customWidth="1"/>
    <col min="3" max="3" width="8.5703125" style="2" bestFit="1" customWidth="1"/>
    <col min="4" max="4" width="9.28515625" bestFit="1" customWidth="1"/>
  </cols>
  <sheetData>
    <row r="1" spans="1:4" x14ac:dyDescent="0.25">
      <c r="A1" s="12" t="s">
        <v>22</v>
      </c>
      <c r="B1" s="12" t="str">
        <f>Hourly_Arrival!N2</f>
        <v>Eisenhower IAT</v>
      </c>
      <c r="C1" s="12" t="s">
        <v>24</v>
      </c>
      <c r="D1" s="12" t="s">
        <v>23</v>
      </c>
    </row>
    <row r="2" spans="1:4" x14ac:dyDescent="0.25">
      <c r="A2" s="7">
        <v>510</v>
      </c>
      <c r="B2" s="18">
        <f>Hourly_Arrival!N3</f>
        <v>6</v>
      </c>
      <c r="C2" s="18">
        <f>(Hourly_Arrival!E3)/(30/B3)</f>
        <v>3.3880000000000003</v>
      </c>
      <c r="D2" s="9">
        <f>Hourly_Arrival!A3</f>
        <v>0.35416666666666702</v>
      </c>
    </row>
    <row r="3" spans="1:4" x14ac:dyDescent="0.25">
      <c r="A3" s="7">
        <v>540</v>
      </c>
      <c r="B3" s="18">
        <f>Hourly_Arrival!N4</f>
        <v>6</v>
      </c>
      <c r="C3" s="18">
        <f>(Hourly_Arrival!E4)/(30/B4)</f>
        <v>6.7760000000000007</v>
      </c>
      <c r="D3" s="9">
        <f>Hourly_Arrival!A4</f>
        <v>0.375</v>
      </c>
    </row>
    <row r="4" spans="1:4" x14ac:dyDescent="0.25">
      <c r="A4" s="7">
        <v>570</v>
      </c>
      <c r="B4" s="18">
        <f>Hourly_Arrival!N5</f>
        <v>12</v>
      </c>
      <c r="C4" s="18">
        <f>(Hourly_Arrival!E5)/(30/B5)</f>
        <v>41.271999999999998</v>
      </c>
      <c r="D4" s="9">
        <f>Hourly_Arrival!A5</f>
        <v>0.39583333333333398</v>
      </c>
    </row>
    <row r="5" spans="1:4" x14ac:dyDescent="0.25">
      <c r="A5" s="7">
        <v>600</v>
      </c>
      <c r="B5" s="18">
        <f>Hourly_Arrival!N6</f>
        <v>12</v>
      </c>
      <c r="C5" s="18">
        <f>(Hourly_Arrival!E6)/(30/B6)</f>
        <v>41.271999999999998</v>
      </c>
      <c r="D5" s="9">
        <f>Hourly_Arrival!A6</f>
        <v>0.41666666666666702</v>
      </c>
    </row>
    <row r="6" spans="1:4" x14ac:dyDescent="0.25">
      <c r="A6" s="7">
        <v>630</v>
      </c>
      <c r="B6" s="18">
        <f>Hourly_Arrival!N7</f>
        <v>12</v>
      </c>
      <c r="C6" s="18">
        <f>(Hourly_Arrival!E7)/(30/B7)</f>
        <v>41.271999999999998</v>
      </c>
      <c r="D6" s="9">
        <f>Hourly_Arrival!A7</f>
        <v>0.4375</v>
      </c>
    </row>
    <row r="7" spans="1:4" x14ac:dyDescent="0.25">
      <c r="A7" s="7">
        <v>660</v>
      </c>
      <c r="B7" s="18">
        <f>Hourly_Arrival!N8</f>
        <v>12</v>
      </c>
      <c r="C7" s="18">
        <f>(Hourly_Arrival!E8)/(30/B8)</f>
        <v>53.099199999999996</v>
      </c>
      <c r="D7" s="9">
        <f>Hourly_Arrival!A8</f>
        <v>0.45833333333333398</v>
      </c>
    </row>
    <row r="8" spans="1:4" x14ac:dyDescent="0.25">
      <c r="A8" s="7">
        <v>690</v>
      </c>
      <c r="B8" s="18">
        <f>Hourly_Arrival!N9</f>
        <v>12</v>
      </c>
      <c r="C8" s="18">
        <f>(Hourly_Arrival!E9)/(30/B9)</f>
        <v>53.099199999999996</v>
      </c>
      <c r="D8" s="9">
        <f>Hourly_Arrival!A9</f>
        <v>0.47916666666666702</v>
      </c>
    </row>
    <row r="9" spans="1:4" x14ac:dyDescent="0.25">
      <c r="A9" s="7">
        <v>720</v>
      </c>
      <c r="B9" s="18">
        <f>Hourly_Arrival!N10</f>
        <v>12</v>
      </c>
      <c r="C9" s="18">
        <f>(Hourly_Arrival!E10)/(30/B10)</f>
        <v>56.378071065989829</v>
      </c>
      <c r="D9" s="9">
        <f>Hourly_Arrival!A10</f>
        <v>0.5</v>
      </c>
    </row>
    <row r="10" spans="1:4" x14ac:dyDescent="0.25">
      <c r="A10" s="7">
        <v>750</v>
      </c>
      <c r="B10" s="18">
        <f>Hourly_Arrival!N11</f>
        <v>12</v>
      </c>
      <c r="C10" s="18">
        <f>(Hourly_Arrival!E11)/(30/B11)</f>
        <v>56.378071065989829</v>
      </c>
      <c r="D10" s="9">
        <f>Hourly_Arrival!A11</f>
        <v>0.52083333333333304</v>
      </c>
    </row>
    <row r="11" spans="1:4" x14ac:dyDescent="0.25">
      <c r="A11" s="7">
        <v>780</v>
      </c>
      <c r="B11" s="18">
        <f>Hourly_Arrival!N12</f>
        <v>12</v>
      </c>
      <c r="C11" s="18">
        <f>(Hourly_Arrival!E12)/(30/B12)</f>
        <v>56.378071065989829</v>
      </c>
      <c r="D11" s="9">
        <f>Hourly_Arrival!A12</f>
        <v>0.54166666666666696</v>
      </c>
    </row>
    <row r="12" spans="1:4" x14ac:dyDescent="0.25">
      <c r="A12" s="7">
        <v>810</v>
      </c>
      <c r="B12" s="18">
        <f>Hourly_Arrival!N13</f>
        <v>12</v>
      </c>
      <c r="C12" s="18">
        <f>(Hourly_Arrival!E13)/(30/B13)</f>
        <v>9.7090355329949212</v>
      </c>
      <c r="D12" s="9">
        <f>Hourly_Arrival!A13</f>
        <v>0.5625</v>
      </c>
    </row>
    <row r="13" spans="1:4" x14ac:dyDescent="0.25">
      <c r="A13" s="7">
        <v>840</v>
      </c>
      <c r="B13" s="18">
        <f>Hourly_Arrival!N14</f>
        <v>12</v>
      </c>
      <c r="C13" s="18">
        <f>(Hourly_Arrival!E14)/(30/B14)</f>
        <v>3.173807106598983</v>
      </c>
      <c r="D13" s="9">
        <f>Hourly_Arrival!A14</f>
        <v>0.58333333333333304</v>
      </c>
    </row>
    <row r="14" spans="1:4" x14ac:dyDescent="0.25">
      <c r="A14" s="7">
        <v>870</v>
      </c>
      <c r="B14" s="18">
        <f>Hourly_Arrival!N15</f>
        <v>12</v>
      </c>
      <c r="C14" s="18">
        <f>(Hourly_Arrival!E15)/(30/B15)</f>
        <v>1.5869035532994915</v>
      </c>
      <c r="D14" s="9">
        <f>Hourly_Arrival!A15</f>
        <v>0.60416666666666696</v>
      </c>
    </row>
    <row r="15" spans="1:4" x14ac:dyDescent="0.25">
      <c r="A15" s="7">
        <v>900</v>
      </c>
      <c r="B15" s="18">
        <f>Hourly_Arrival!N16</f>
        <v>6</v>
      </c>
      <c r="C15" s="18">
        <f>(Hourly_Arrival!E16)/(30/B16)</f>
        <v>1.5869035532994915</v>
      </c>
      <c r="D15" s="9">
        <f>Hourly_Arrival!A16</f>
        <v>0.625</v>
      </c>
    </row>
    <row r="16" spans="1:4" x14ac:dyDescent="0.25">
      <c r="A16" s="7">
        <v>930</v>
      </c>
      <c r="B16" s="18">
        <f>Hourly_Arrival!N17</f>
        <v>6</v>
      </c>
      <c r="C16" s="18">
        <f>(Hourly_Arrival!E17)/(30/B17)</f>
        <v>4.7138071065989831</v>
      </c>
      <c r="D16" s="9">
        <f>Hourly_Arrival!A17</f>
        <v>0.64583333333333304</v>
      </c>
    </row>
    <row r="17" spans="1:4" x14ac:dyDescent="0.25">
      <c r="A17" s="7">
        <v>960</v>
      </c>
      <c r="B17" s="18">
        <f>Hourly_Arrival!N18</f>
        <v>6</v>
      </c>
      <c r="C17" s="18">
        <f>(Hourly_Arrival!E18)/(30/B18)</f>
        <v>7.840710659898475</v>
      </c>
      <c r="D17" s="9">
        <f>Hourly_Arrival!A18</f>
        <v>0.66666666666666696</v>
      </c>
    </row>
    <row r="18" spans="1:4" x14ac:dyDescent="0.25">
      <c r="A18" s="7">
        <v>990</v>
      </c>
      <c r="B18" s="18">
        <f>Hourly_Arrival!N19</f>
        <v>6</v>
      </c>
      <c r="C18" s="18">
        <f>(Hourly_Arrival!E19)/(30/B19)</f>
        <v>10.967614213197967</v>
      </c>
      <c r="D18" s="9">
        <f>Hourly_Arrival!A19</f>
        <v>0.6875</v>
      </c>
    </row>
    <row r="19" spans="1:4" x14ac:dyDescent="0.25">
      <c r="A19" s="7">
        <v>1020</v>
      </c>
      <c r="B19" s="18">
        <f>Hourly_Arrival!N20</f>
        <v>6</v>
      </c>
      <c r="C19" s="18">
        <f>(Hourly_Arrival!E20)/(30/B20)</f>
        <v>10.967614213197967</v>
      </c>
      <c r="D19" s="9">
        <f>Hourly_Arrival!A20</f>
        <v>0.70833333333333304</v>
      </c>
    </row>
    <row r="20" spans="1:4" x14ac:dyDescent="0.25">
      <c r="A20" s="7">
        <v>1050</v>
      </c>
      <c r="B20" s="18">
        <f>Hourly_Arrival!N21</f>
        <v>6</v>
      </c>
      <c r="C20" s="18">
        <f>(Hourly_Arrival!E21)/(30/B21)</f>
        <v>29.729035532994921</v>
      </c>
      <c r="D20" s="9">
        <f>Hourly_Arrival!A21</f>
        <v>0.72916666666666696</v>
      </c>
    </row>
    <row r="21" spans="1:4" x14ac:dyDescent="0.25">
      <c r="A21" s="7">
        <v>1080</v>
      </c>
      <c r="B21" s="18">
        <f>Hourly_Arrival!N22</f>
        <v>6</v>
      </c>
      <c r="C21" s="18">
        <f>(Hourly_Arrival!E22)/(30/B22)</f>
        <v>14.094517766497461</v>
      </c>
      <c r="D21" s="9">
        <f>Hourly_Arrival!A22</f>
        <v>0.75</v>
      </c>
    </row>
    <row r="22" spans="1:4" x14ac:dyDescent="0.25">
      <c r="A22" s="7">
        <v>1110</v>
      </c>
      <c r="B22" s="18">
        <f>Hourly_Arrival!N23</f>
        <v>6</v>
      </c>
      <c r="C22" s="18">
        <f>(Hourly_Arrival!E23)/(30/B23)</f>
        <v>9.4276142131979661</v>
      </c>
      <c r="D22" s="9">
        <f>Hourly_Arrival!A23</f>
        <v>0.77083333333333304</v>
      </c>
    </row>
    <row r="23" spans="1:4" x14ac:dyDescent="0.25">
      <c r="A23" s="7">
        <v>1140</v>
      </c>
      <c r="B23" s="18">
        <f>Hourly_Arrival!N24</f>
        <v>12</v>
      </c>
      <c r="C23" s="18">
        <f>(Hourly_Arrival!E24)/(30/B24)</f>
        <v>9.4276142131979661</v>
      </c>
      <c r="D23" s="9">
        <f>Hourly_Arrival!A24</f>
        <v>0.79166666666666696</v>
      </c>
    </row>
    <row r="24" spans="1:4" x14ac:dyDescent="0.25">
      <c r="A24" s="7">
        <v>1170</v>
      </c>
      <c r="B24" s="18">
        <f>Hourly_Arrival!N25</f>
        <v>12</v>
      </c>
      <c r="C24" s="18">
        <f>(Hourly_Arrival!E25)/(30/B25)</f>
        <v>6.300710659898475</v>
      </c>
      <c r="D24" s="9">
        <f>Hourly_Arrival!A25</f>
        <v>0.8125</v>
      </c>
    </row>
    <row r="25" spans="1:4" x14ac:dyDescent="0.25">
      <c r="A25" s="7">
        <v>1200</v>
      </c>
      <c r="B25" s="18">
        <f>Hourly_Arrival!N26</f>
        <v>12</v>
      </c>
      <c r="C25" s="18">
        <f>(Hourly_Arrival!E26)/(30/B26)</f>
        <v>6.16</v>
      </c>
      <c r="D25" s="9">
        <f>Hourly_Arrival!A26</f>
        <v>0.83333333333333304</v>
      </c>
    </row>
    <row r="26" spans="1:4" x14ac:dyDescent="0.25">
      <c r="A26" s="7">
        <v>1230</v>
      </c>
      <c r="B26" s="18">
        <f>Hourly_Arrival!N27</f>
        <v>12</v>
      </c>
      <c r="C26" s="18">
        <f>(Hourly_Arrival!E27)/(30/B27)</f>
        <v>6.1600000000000002E-2</v>
      </c>
      <c r="D26" s="9">
        <f>Hourly_Arrival!A27</f>
        <v>0.85416666666666696</v>
      </c>
    </row>
    <row r="27" spans="1:4" x14ac:dyDescent="0.25">
      <c r="A27" s="7">
        <v>1260</v>
      </c>
      <c r="B27" s="18">
        <f>Hourly_Arrival!N28</f>
        <v>12</v>
      </c>
      <c r="C27" s="18">
        <f>(Hourly_Arrival!E28)/(30/B28)</f>
        <v>0.10266666666666667</v>
      </c>
      <c r="D27" s="9">
        <f>Hourly_Arrival!A28</f>
        <v>0.875</v>
      </c>
    </row>
    <row r="28" spans="1:4" x14ac:dyDescent="0.25">
      <c r="A28" s="7">
        <v>1290</v>
      </c>
      <c r="B28" s="18">
        <f>Hourly_Arrival!N29</f>
        <v>20</v>
      </c>
      <c r="C28" s="18">
        <f>(Hourly_Arrival!E29)/(30/B29)</f>
        <v>0.10266666666666667</v>
      </c>
      <c r="D28" s="9">
        <f>Hourly_Arrival!A29</f>
        <v>0.89583333333333304</v>
      </c>
    </row>
    <row r="29" spans="1:4" x14ac:dyDescent="0.25">
      <c r="A29" s="7">
        <v>1320</v>
      </c>
      <c r="B29" s="18">
        <f>Hourly_Arrival!N30</f>
        <v>20</v>
      </c>
      <c r="C29" s="18">
        <v>0</v>
      </c>
      <c r="D29" s="9">
        <f>Hourly_Arrival!A30</f>
        <v>0.91666666666666596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N51" sqref="N51"/>
    </sheetView>
  </sheetViews>
  <sheetFormatPr defaultRowHeight="15" x14ac:dyDescent="0.25"/>
  <cols>
    <col min="1" max="1" width="7.5703125" bestFit="1" customWidth="1"/>
    <col min="2" max="2" width="10.85546875" bestFit="1" customWidth="1"/>
    <col min="3" max="3" width="8.42578125" bestFit="1" customWidth="1"/>
    <col min="4" max="4" width="11.85546875" bestFit="1" customWidth="1"/>
  </cols>
  <sheetData>
    <row r="1" spans="1:4" x14ac:dyDescent="0.25">
      <c r="A1" s="7" t="s">
        <v>22</v>
      </c>
      <c r="B1" s="7" t="str">
        <f>Hourly_Arrival!O2</f>
        <v>Van Dorn IAT</v>
      </c>
      <c r="C1" s="7" t="s">
        <v>24</v>
      </c>
      <c r="D1" s="7" t="s">
        <v>23</v>
      </c>
    </row>
    <row r="2" spans="1:4" x14ac:dyDescent="0.25">
      <c r="A2" s="7">
        <v>510</v>
      </c>
      <c r="B2" s="18">
        <f>Hourly_Arrival!O3</f>
        <v>12</v>
      </c>
      <c r="C2" s="7">
        <f>(Hourly_Arrival!F3)/(30/B3)</f>
        <v>4.0039999999999996</v>
      </c>
      <c r="D2" s="9">
        <f>Hourly_Arrival!A3</f>
        <v>0.35416666666666702</v>
      </c>
    </row>
    <row r="3" spans="1:4" x14ac:dyDescent="0.25">
      <c r="A3" s="7">
        <v>540</v>
      </c>
      <c r="B3" s="18">
        <f>Hourly_Arrival!O4</f>
        <v>12</v>
      </c>
      <c r="C3" s="7">
        <f>(Hourly_Arrival!F4)/(30/B4)</f>
        <v>4.0039999999999996</v>
      </c>
      <c r="D3" s="9">
        <f>Hourly_Arrival!A4</f>
        <v>0.375</v>
      </c>
    </row>
    <row r="4" spans="1:4" x14ac:dyDescent="0.25">
      <c r="A4" s="7">
        <v>570</v>
      </c>
      <c r="B4" s="18">
        <f>Hourly_Arrival!O5</f>
        <v>12</v>
      </c>
      <c r="C4" s="7">
        <f>(Hourly_Arrival!F5)/(30/B5)</f>
        <v>24.387999999999998</v>
      </c>
      <c r="D4" s="9">
        <f>Hourly_Arrival!A5</f>
        <v>0.39583333333333398</v>
      </c>
    </row>
    <row r="5" spans="1:4" x14ac:dyDescent="0.25">
      <c r="A5" s="7">
        <v>600</v>
      </c>
      <c r="B5" s="18">
        <f>Hourly_Arrival!O6</f>
        <v>12</v>
      </c>
      <c r="C5" s="7">
        <f>(Hourly_Arrival!F6)/(30/B6)</f>
        <v>24.387999999999998</v>
      </c>
      <c r="D5" s="9">
        <f>Hourly_Arrival!A6</f>
        <v>0.41666666666666702</v>
      </c>
    </row>
    <row r="6" spans="1:4" x14ac:dyDescent="0.25">
      <c r="A6" s="7">
        <v>630</v>
      </c>
      <c r="B6" s="18">
        <f>Hourly_Arrival!O7</f>
        <v>12</v>
      </c>
      <c r="C6" s="7">
        <f>(Hourly_Arrival!F7)/(30/B7)</f>
        <v>24.387999999999998</v>
      </c>
      <c r="D6" s="9">
        <f>Hourly_Arrival!A7</f>
        <v>0.4375</v>
      </c>
    </row>
    <row r="7" spans="1:4" x14ac:dyDescent="0.25">
      <c r="A7" s="7">
        <v>660</v>
      </c>
      <c r="B7" s="18">
        <f>Hourly_Arrival!O8</f>
        <v>12</v>
      </c>
      <c r="C7" s="7">
        <f>(Hourly_Arrival!F8)/(30/B8)</f>
        <v>31.376799999999996</v>
      </c>
      <c r="D7" s="9">
        <f>Hourly_Arrival!A8</f>
        <v>0.45833333333333398</v>
      </c>
    </row>
    <row r="8" spans="1:4" x14ac:dyDescent="0.25">
      <c r="A8" s="7">
        <v>690</v>
      </c>
      <c r="B8" s="18">
        <f>Hourly_Arrival!O9</f>
        <v>12</v>
      </c>
      <c r="C8" s="7">
        <f>(Hourly_Arrival!F9)/(30/B9)</f>
        <v>31.376799999999996</v>
      </c>
      <c r="D8" s="9">
        <f>Hourly_Arrival!A9</f>
        <v>0.47916666666666702</v>
      </c>
    </row>
    <row r="9" spans="1:4" x14ac:dyDescent="0.25">
      <c r="A9" s="7">
        <v>720</v>
      </c>
      <c r="B9" s="18">
        <f>Hourly_Arrival!O10</f>
        <v>12</v>
      </c>
      <c r="C9" s="7">
        <f>(Hourly_Arrival!F10)/(30/B10)</f>
        <v>33.31431472081217</v>
      </c>
      <c r="D9" s="9">
        <f>Hourly_Arrival!A10</f>
        <v>0.5</v>
      </c>
    </row>
    <row r="10" spans="1:4" x14ac:dyDescent="0.25">
      <c r="A10" s="7">
        <v>750</v>
      </c>
      <c r="B10" s="18">
        <f>Hourly_Arrival!O11</f>
        <v>12</v>
      </c>
      <c r="C10" s="7">
        <f>(Hourly_Arrival!F11)/(30/B11)</f>
        <v>33.31431472081217</v>
      </c>
      <c r="D10" s="9">
        <f>Hourly_Arrival!A11</f>
        <v>0.52083333333333304</v>
      </c>
    </row>
    <row r="11" spans="1:4" x14ac:dyDescent="0.25">
      <c r="A11" s="7">
        <v>780</v>
      </c>
      <c r="B11" s="18">
        <f>Hourly_Arrival!O12</f>
        <v>12</v>
      </c>
      <c r="C11" s="7">
        <f>(Hourly_Arrival!F12)/(30/B12)</f>
        <v>33.31431472081217</v>
      </c>
      <c r="D11" s="9">
        <f>Hourly_Arrival!A12</f>
        <v>0.54166666666666696</v>
      </c>
    </row>
    <row r="12" spans="1:4" x14ac:dyDescent="0.25">
      <c r="A12" s="7">
        <v>810</v>
      </c>
      <c r="B12" s="18">
        <f>Hourly_Arrival!O13</f>
        <v>12</v>
      </c>
      <c r="C12" s="7">
        <f>(Hourly_Arrival!F13)/(30/B13)</f>
        <v>5.7371573604060888</v>
      </c>
      <c r="D12" s="9">
        <f>Hourly_Arrival!A13</f>
        <v>0.5625</v>
      </c>
    </row>
    <row r="13" spans="1:4" x14ac:dyDescent="0.25">
      <c r="A13" s="7">
        <v>840</v>
      </c>
      <c r="B13" s="18">
        <f>Hourly_Arrival!O14</f>
        <v>12</v>
      </c>
      <c r="C13" s="7">
        <f>(Hourly_Arrival!F14)/(30/B14)</f>
        <v>1.8754314720812171</v>
      </c>
      <c r="D13" s="9">
        <f>Hourly_Arrival!A14</f>
        <v>0.58333333333333304</v>
      </c>
    </row>
    <row r="14" spans="1:4" x14ac:dyDescent="0.25">
      <c r="A14" s="7">
        <v>870</v>
      </c>
      <c r="B14" s="18">
        <f>Hourly_Arrival!O15</f>
        <v>12</v>
      </c>
      <c r="C14" s="7">
        <f>(Hourly_Arrival!F15)/(30/B15)</f>
        <v>1.8754314720812171</v>
      </c>
      <c r="D14" s="9">
        <f>Hourly_Arrival!A15</f>
        <v>0.60416666666666696</v>
      </c>
    </row>
    <row r="15" spans="1:4" x14ac:dyDescent="0.25">
      <c r="A15" s="7">
        <v>900</v>
      </c>
      <c r="B15" s="18">
        <f>Hourly_Arrival!O16</f>
        <v>12</v>
      </c>
      <c r="C15" s="7">
        <f>(Hourly_Arrival!F16)/(30/B16)</f>
        <v>1.8754314720812171</v>
      </c>
      <c r="D15" s="9">
        <f>Hourly_Arrival!A16</f>
        <v>0.625</v>
      </c>
    </row>
    <row r="16" spans="1:4" x14ac:dyDescent="0.25">
      <c r="A16" s="7">
        <v>930</v>
      </c>
      <c r="B16" s="18">
        <f>Hourly_Arrival!O17</f>
        <v>12</v>
      </c>
      <c r="C16" s="7">
        <f>(Hourly_Arrival!F17)/(30/B17)</f>
        <v>5.5708629441624335</v>
      </c>
      <c r="D16" s="9">
        <f>Hourly_Arrival!A17</f>
        <v>0.64583333333333304</v>
      </c>
    </row>
    <row r="17" spans="1:4" x14ac:dyDescent="0.25">
      <c r="A17" s="7">
        <v>960</v>
      </c>
      <c r="B17" s="18">
        <f>Hourly_Arrival!O18</f>
        <v>12</v>
      </c>
      <c r="C17" s="7">
        <f>(Hourly_Arrival!F18)/(30/B18)</f>
        <v>9.2662944162436514</v>
      </c>
      <c r="D17" s="9">
        <f>Hourly_Arrival!A18</f>
        <v>0.66666666666666696</v>
      </c>
    </row>
    <row r="18" spans="1:4" x14ac:dyDescent="0.25">
      <c r="A18" s="7">
        <v>990</v>
      </c>
      <c r="B18" s="18">
        <f>Hourly_Arrival!O19</f>
        <v>12</v>
      </c>
      <c r="C18" s="7">
        <f>(Hourly_Arrival!F19)/(30/B19)</f>
        <v>12.961725888324869</v>
      </c>
      <c r="D18" s="9">
        <f>Hourly_Arrival!A19</f>
        <v>0.6875</v>
      </c>
    </row>
    <row r="19" spans="1:4" x14ac:dyDescent="0.25">
      <c r="A19" s="7">
        <v>1020</v>
      </c>
      <c r="B19" s="18">
        <f>Hourly_Arrival!O20</f>
        <v>12</v>
      </c>
      <c r="C19" s="7">
        <f>(Hourly_Arrival!F20)/(30/B20)</f>
        <v>12.961725888324869</v>
      </c>
      <c r="D19" s="9">
        <f>Hourly_Arrival!A20</f>
        <v>0.70833333333333304</v>
      </c>
    </row>
    <row r="20" spans="1:4" x14ac:dyDescent="0.25">
      <c r="A20" s="7">
        <v>1050</v>
      </c>
      <c r="B20" s="18">
        <f>Hourly_Arrival!O21</f>
        <v>12</v>
      </c>
      <c r="C20" s="7">
        <f>(Hourly_Arrival!F21)/(30/B21)</f>
        <v>35.134314720812178</v>
      </c>
      <c r="D20" s="9">
        <f>Hourly_Arrival!A21</f>
        <v>0.72916666666666696</v>
      </c>
    </row>
    <row r="21" spans="1:4" x14ac:dyDescent="0.25">
      <c r="A21" s="7">
        <v>1080</v>
      </c>
      <c r="B21" s="18">
        <f>Hourly_Arrival!O22</f>
        <v>12</v>
      </c>
      <c r="C21" s="7">
        <f>(Hourly_Arrival!F22)/(30/B22)</f>
        <v>16.657157360406089</v>
      </c>
      <c r="D21" s="9">
        <f>Hourly_Arrival!A22</f>
        <v>0.75</v>
      </c>
    </row>
    <row r="22" spans="1:4" x14ac:dyDescent="0.25">
      <c r="A22" s="7">
        <v>1110</v>
      </c>
      <c r="B22" s="18">
        <f>Hourly_Arrival!O23</f>
        <v>12</v>
      </c>
      <c r="C22" s="7">
        <f>(Hourly_Arrival!F23)/(30/B23)</f>
        <v>5.5708629441624335</v>
      </c>
      <c r="D22" s="9">
        <f>Hourly_Arrival!A23</f>
        <v>0.77083333333333304</v>
      </c>
    </row>
    <row r="23" spans="1:4" x14ac:dyDescent="0.25">
      <c r="A23" s="7">
        <v>1140</v>
      </c>
      <c r="B23" s="18">
        <f>Hourly_Arrival!O24</f>
        <v>12</v>
      </c>
      <c r="C23" s="7">
        <f>(Hourly_Arrival!F24)/(30/B24)</f>
        <v>5.5708629441624335</v>
      </c>
      <c r="D23" s="9">
        <f>Hourly_Arrival!A24</f>
        <v>0.79166666666666696</v>
      </c>
    </row>
    <row r="24" spans="1:4" x14ac:dyDescent="0.25">
      <c r="A24" s="7">
        <v>1170</v>
      </c>
      <c r="B24" s="18">
        <f>Hourly_Arrival!O25</f>
        <v>12</v>
      </c>
      <c r="C24" s="7">
        <f>(Hourly_Arrival!F25)/(30/B25)</f>
        <v>3.7231472081218255</v>
      </c>
      <c r="D24" s="9">
        <f>Hourly_Arrival!A25</f>
        <v>0.8125</v>
      </c>
    </row>
    <row r="25" spans="1:4" x14ac:dyDescent="0.25">
      <c r="A25" s="7">
        <v>1200</v>
      </c>
      <c r="B25" s="18">
        <f>Hourly_Arrival!O26</f>
        <v>12</v>
      </c>
      <c r="C25" s="7">
        <f>(Hourly_Arrival!F26)/(30/B26)</f>
        <v>3.6399999999999997</v>
      </c>
      <c r="D25" s="9">
        <f>Hourly_Arrival!A26</f>
        <v>0.83333333333333304</v>
      </c>
    </row>
    <row r="26" spans="1:4" x14ac:dyDescent="0.25">
      <c r="A26" s="7">
        <v>1230</v>
      </c>
      <c r="B26" s="18">
        <f>Hourly_Arrival!O27</f>
        <v>12</v>
      </c>
      <c r="C26" s="7">
        <f>(Hourly_Arrival!F27)/(30/B27)</f>
        <v>3.6400000000000002E-2</v>
      </c>
      <c r="D26" s="9">
        <f>Hourly_Arrival!A27</f>
        <v>0.85416666666666696</v>
      </c>
    </row>
    <row r="27" spans="1:4" x14ac:dyDescent="0.25">
      <c r="A27" s="7">
        <v>1260</v>
      </c>
      <c r="B27" s="18">
        <f>Hourly_Arrival!O28</f>
        <v>12</v>
      </c>
      <c r="C27" s="7">
        <f>(Hourly_Arrival!F28)/(30/B28)</f>
        <v>3.6400000000000002E-2</v>
      </c>
      <c r="D27" s="9">
        <f>Hourly_Arrival!A28</f>
        <v>0.875</v>
      </c>
    </row>
    <row r="28" spans="1:4" x14ac:dyDescent="0.25">
      <c r="A28" s="7">
        <v>1290</v>
      </c>
      <c r="B28" s="18">
        <f>Hourly_Arrival!O29</f>
        <v>12</v>
      </c>
      <c r="C28" s="7">
        <f>(Hourly_Arrival!F29)/(30/B29)</f>
        <v>3.6400000000000002E-2</v>
      </c>
      <c r="D28" s="9">
        <f>Hourly_Arrival!A29</f>
        <v>0.89583333333333304</v>
      </c>
    </row>
    <row r="29" spans="1:4" x14ac:dyDescent="0.25">
      <c r="A29" s="7">
        <v>1320</v>
      </c>
      <c r="B29" s="18">
        <f>Hourly_Arrival!O30</f>
        <v>12</v>
      </c>
      <c r="C29" s="7">
        <v>0</v>
      </c>
      <c r="D29" s="9">
        <f>Hourly_Arrival!A30</f>
        <v>0.91666666666666596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Hourly_Arrival</vt:lpstr>
      <vt:lpstr>Load_Distribution</vt:lpstr>
      <vt:lpstr>CarsVA_IAT</vt:lpstr>
      <vt:lpstr>CarsMD_IAT</vt:lpstr>
      <vt:lpstr>RideShareVA_IAT</vt:lpstr>
      <vt:lpstr>RideShareMD_IAT</vt:lpstr>
      <vt:lpstr>WaterTaxi_IAT</vt:lpstr>
      <vt:lpstr>Eisenshower_IAT</vt:lpstr>
      <vt:lpstr>VanDorn_IAT</vt:lpstr>
      <vt:lpstr>BranchAve_IAT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</dc:creator>
  <cp:lastModifiedBy>NN</cp:lastModifiedBy>
  <dcterms:created xsi:type="dcterms:W3CDTF">2016-10-23T03:07:50Z</dcterms:created>
  <dcterms:modified xsi:type="dcterms:W3CDTF">2016-12-09T04:43:34Z</dcterms:modified>
</cp:coreProperties>
</file>